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24226"/>
  <mc:AlternateContent xmlns:mc="http://schemas.openxmlformats.org/markup-compatibility/2006">
    <mc:Choice Requires="x15">
      <x15ac:absPath xmlns:x15ac="http://schemas.microsoft.com/office/spreadsheetml/2010/11/ac" url="C:\Users\yodera\Desktop\WFH\TOD Funding\"/>
    </mc:Choice>
  </mc:AlternateContent>
  <xr:revisionPtr revIDLastSave="0" documentId="8_{3C90BC5A-DDBF-4037-8502-748A4E3A425B}" xr6:coauthVersionLast="45" xr6:coauthVersionMax="45" xr10:uidLastSave="{00000000-0000-0000-0000-000000000000}"/>
  <bookViews>
    <workbookView xWindow="-108" yWindow="-108" windowWidth="23256" windowHeight="12720" tabRatio="801" activeTab="3" xr2:uid="{00000000-000D-0000-FFFF-FFFF00000000}"/>
  </bookViews>
  <sheets>
    <sheet name="User Guide" sheetId="29" r:id="rId1"/>
    <sheet name="Summary of Funding Sources" sheetId="18" r:id="rId2"/>
    <sheet name="Summary - Local Financing Tools" sheetId="33" r:id="rId3"/>
    <sheet name="Main" sheetId="3" r:id="rId4"/>
    <sheet name="Definitions" sheetId="34" r:id="rId5"/>
    <sheet name="Federal" sheetId="22" state="hidden" r:id="rId6"/>
    <sheet name="State" sheetId="23" state="hidden" r:id="rId7"/>
    <sheet name="Regional" sheetId="24" state="hidden" r:id="rId8"/>
    <sheet name="Met Council" sheetId="30" state="hidden" r:id="rId9"/>
    <sheet name="Local Other" sheetId="27" state="hidden" r:id="rId10"/>
    <sheet name="Financing" sheetId="25" state="hidden" r:id="rId11"/>
    <sheet name="PubPriv" sheetId="32" state="hidden" r:id="rId12"/>
    <sheet name="Publicprivate" sheetId="7" state="hidden" r:id="rId13"/>
    <sheet name="Blank tab2" sheetId="16" state="hidden" r:id="rId14"/>
    <sheet name="By type" sheetId="10" state="hidden" r:id="rId15"/>
    <sheet name="Main (2)" sheetId="26" state="hidden" r:id="rId16"/>
    <sheet name="other" sheetId="13" state="hidden" r:id="rId17"/>
  </sheets>
  <definedNames>
    <definedName name="_xlnm._FilterDatabase" localSheetId="14" hidden="1">'By type'!$A$1:$H$121</definedName>
    <definedName name="_xlnm._FilterDatabase" localSheetId="5" hidden="1">Federal!$C$4:$K$38</definedName>
    <definedName name="_xlnm._FilterDatabase" localSheetId="10" hidden="1">Financing!$C$4:$K$27</definedName>
    <definedName name="_xlnm._FilterDatabase" localSheetId="9" hidden="1">'Local Other'!$C$4:$K$34</definedName>
    <definedName name="_xlnm._FilterDatabase" localSheetId="3" hidden="1">Main!$A$7:$O$79</definedName>
    <definedName name="_xlnm._FilterDatabase" localSheetId="15" hidden="1">'Main (2)'!$C$4:$K$40</definedName>
    <definedName name="_xlnm._FilterDatabase" localSheetId="8" hidden="1">'Met Council'!$C$4:$K$27</definedName>
    <definedName name="_xlnm._FilterDatabase" localSheetId="11" hidden="1">PubPriv!$C$4:$K$12</definedName>
    <definedName name="_xlnm._FilterDatabase" localSheetId="7" hidden="1">Regional!$C$4:$K$38</definedName>
    <definedName name="_xlnm._FilterDatabase" localSheetId="6" hidden="1">State!$C$4:$K$72</definedName>
    <definedName name="_xlnm.Print_Area" localSheetId="4">Definitions!$A$2:$D$29</definedName>
    <definedName name="_xlnm.Print_Area" localSheetId="5">Federal!$A$4:$O$10</definedName>
    <definedName name="_xlnm.Print_Area" localSheetId="10">Financing!$A$4:$O$17</definedName>
    <definedName name="_xlnm.Print_Area" localSheetId="9">'Local Other'!$A$4:$O$17</definedName>
    <definedName name="_xlnm.Print_Area" localSheetId="3">Main!$A$1:$O$79</definedName>
    <definedName name="_xlnm.Print_Area" localSheetId="15">'Main (2)'!$A$4:$O$5</definedName>
    <definedName name="_xlnm.Print_Area" localSheetId="8">'Met Council'!$A$4:$O$12</definedName>
    <definedName name="_xlnm.Print_Area" localSheetId="11">PubPriv!$A$4:$O$5</definedName>
    <definedName name="_xlnm.Print_Area" localSheetId="7">Regional!$A$4:$O$22</definedName>
    <definedName name="_xlnm.Print_Area" localSheetId="6">State!$A$4:$O$45</definedName>
    <definedName name="_xlnm.Print_Area" localSheetId="2">'Summary - Local Financing Tools'!$B$2:$J$52</definedName>
    <definedName name="_xlnm.Print_Area" localSheetId="1">'Summary of Funding Sources'!$B$2:$J$52</definedName>
    <definedName name="_xlnm.Print_Titles" localSheetId="3">Main!$1:$7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9" i="33" l="1"/>
  <c r="C12" i="33" l="1"/>
  <c r="D47" i="18" l="1"/>
  <c r="D46" i="18"/>
  <c r="D45" i="18"/>
  <c r="C40" i="18"/>
  <c r="C33" i="18"/>
  <c r="C23" i="18"/>
  <c r="C15" i="18"/>
  <c r="C12" i="18"/>
  <c r="C9" i="18"/>
  <c r="C18" i="18"/>
  <c r="C1" i="18" l="1"/>
  <c r="B2" i="18" l="1"/>
  <c r="C33" i="33" l="1"/>
  <c r="C23" i="33"/>
  <c r="C18" i="33"/>
  <c r="C15" i="33"/>
  <c r="B27" i="30" l="1"/>
  <c r="B26" i="30"/>
  <c r="B25" i="30"/>
  <c r="B24" i="30"/>
  <c r="B23" i="30"/>
  <c r="B22" i="30"/>
  <c r="B21" i="30"/>
  <c r="B20" i="30"/>
  <c r="B19" i="30"/>
  <c r="B18" i="30"/>
  <c r="B17" i="30"/>
  <c r="B16" i="30"/>
  <c r="B15" i="30"/>
  <c r="B14" i="30"/>
  <c r="B13" i="30"/>
  <c r="B12" i="30"/>
  <c r="B11" i="30"/>
  <c r="B10" i="30"/>
  <c r="B9" i="30"/>
  <c r="B8" i="30"/>
  <c r="B7" i="30"/>
  <c r="B28" i="23" l="1"/>
  <c r="B25" i="23"/>
  <c r="B24" i="23"/>
  <c r="B22" i="23"/>
  <c r="B21" i="23"/>
  <c r="B20" i="23"/>
  <c r="B19" i="23"/>
  <c r="B15" i="23"/>
  <c r="B11" i="24"/>
  <c r="B7" i="24"/>
  <c r="B34" i="27" l="1"/>
  <c r="B33" i="27"/>
  <c r="B32" i="27"/>
  <c r="B31" i="27"/>
  <c r="B30" i="27"/>
  <c r="B29" i="27"/>
  <c r="B28" i="27"/>
  <c r="B27" i="27"/>
  <c r="B26" i="27"/>
  <c r="B25" i="27"/>
  <c r="B24" i="27"/>
  <c r="B23" i="27"/>
  <c r="B22" i="27"/>
  <c r="B21" i="27"/>
  <c r="B20" i="27"/>
  <c r="B19" i="27"/>
  <c r="B18" i="27"/>
  <c r="B17" i="27"/>
  <c r="B16" i="27"/>
  <c r="B15" i="27"/>
  <c r="B14" i="27"/>
  <c r="B13" i="27"/>
  <c r="B12" i="27"/>
  <c r="B11" i="27"/>
  <c r="B10" i="27"/>
  <c r="B9" i="27"/>
  <c r="B8" i="27"/>
  <c r="B7" i="27"/>
  <c r="B40" i="26"/>
  <c r="B39" i="26"/>
  <c r="B38" i="26"/>
  <c r="B37" i="26"/>
  <c r="B36" i="26"/>
  <c r="B35" i="26"/>
  <c r="B34" i="26"/>
  <c r="B33" i="26"/>
  <c r="B32" i="26"/>
  <c r="B31" i="26"/>
  <c r="B30" i="26"/>
  <c r="B29" i="26"/>
  <c r="B28" i="26"/>
  <c r="B27" i="26"/>
  <c r="B26" i="26"/>
  <c r="B25" i="26"/>
  <c r="B24" i="26"/>
  <c r="B23" i="26"/>
  <c r="B22" i="26"/>
  <c r="B21" i="26"/>
  <c r="B20" i="26"/>
  <c r="B19" i="26"/>
  <c r="B18" i="26"/>
  <c r="B17" i="26"/>
  <c r="B16" i="26"/>
  <c r="B15" i="26"/>
  <c r="B14" i="26"/>
  <c r="B13" i="26"/>
  <c r="B12" i="26"/>
  <c r="B11" i="26"/>
  <c r="B10" i="26"/>
  <c r="B9" i="26"/>
  <c r="B8" i="26"/>
  <c r="B7" i="26"/>
  <c r="B6" i="26"/>
  <c r="B20" i="25"/>
  <c r="B38" i="24"/>
  <c r="B37" i="24"/>
  <c r="B36" i="24"/>
  <c r="B35" i="24"/>
  <c r="B34" i="24"/>
  <c r="B33" i="24"/>
  <c r="B32" i="24"/>
  <c r="B31" i="24"/>
  <c r="B30" i="24"/>
  <c r="B29" i="24"/>
  <c r="B28" i="24"/>
  <c r="B27" i="24"/>
  <c r="B26" i="24"/>
  <c r="B25" i="24"/>
  <c r="B24" i="24"/>
  <c r="B23" i="24"/>
  <c r="B21" i="24"/>
  <c r="B20" i="24"/>
  <c r="B19" i="24"/>
  <c r="B16" i="24"/>
  <c r="B15" i="24"/>
  <c r="B14" i="24"/>
  <c r="B13" i="24"/>
  <c r="B12" i="24"/>
  <c r="B10" i="24"/>
  <c r="B9" i="24"/>
  <c r="B8" i="24"/>
  <c r="B72" i="23"/>
  <c r="B71" i="23"/>
  <c r="B70" i="23"/>
  <c r="B69" i="23"/>
  <c r="B68" i="23"/>
  <c r="B67" i="23"/>
  <c r="B66" i="23"/>
  <c r="B65" i="23"/>
  <c r="B64" i="23"/>
  <c r="B63" i="23"/>
  <c r="B62" i="23"/>
  <c r="B61" i="23"/>
  <c r="B60" i="23"/>
  <c r="B59" i="23"/>
  <c r="B58" i="23"/>
  <c r="B57" i="23"/>
  <c r="B56" i="23"/>
  <c r="B55" i="23"/>
  <c r="B54" i="23"/>
  <c r="B53" i="23"/>
  <c r="B52" i="23"/>
  <c r="B51" i="23"/>
  <c r="B50" i="23"/>
  <c r="B49" i="23"/>
  <c r="B48" i="23"/>
  <c r="B47" i="23"/>
  <c r="B46" i="23"/>
  <c r="B45" i="23"/>
  <c r="B44" i="23"/>
  <c r="B43" i="23"/>
  <c r="B31" i="23"/>
  <c r="B30" i="23"/>
  <c r="B39" i="23"/>
  <c r="B42" i="23"/>
  <c r="B41" i="23"/>
  <c r="B40" i="23"/>
  <c r="B26" i="23"/>
  <c r="B37" i="23"/>
  <c r="B35" i="23"/>
  <c r="B38" i="23"/>
  <c r="B34" i="23"/>
  <c r="B36" i="23"/>
  <c r="B10" i="23"/>
  <c r="B33" i="23"/>
  <c r="B18" i="23"/>
  <c r="B17" i="23"/>
  <c r="B16" i="23"/>
  <c r="B12" i="23"/>
  <c r="B13" i="23"/>
  <c r="B32" i="23"/>
  <c r="B29" i="23"/>
  <c r="B9" i="23"/>
  <c r="B27" i="23"/>
  <c r="B8" i="23"/>
  <c r="B7" i="23"/>
  <c r="B38" i="22"/>
  <c r="B37" i="22"/>
  <c r="B36" i="22"/>
  <c r="B35" i="22"/>
  <c r="B34" i="22"/>
  <c r="B33" i="22"/>
  <c r="B32" i="22"/>
  <c r="B31" i="22"/>
  <c r="B30" i="22"/>
  <c r="B29" i="22"/>
  <c r="B28" i="22"/>
  <c r="B27" i="22"/>
  <c r="B26" i="22"/>
  <c r="B25" i="22"/>
  <c r="B24" i="22"/>
  <c r="B23" i="22"/>
  <c r="B22" i="22"/>
  <c r="B21" i="22"/>
  <c r="B20" i="22"/>
  <c r="B19" i="22"/>
  <c r="B18" i="22"/>
  <c r="B17" i="22"/>
  <c r="B16" i="22"/>
  <c r="B15" i="22"/>
  <c r="B14" i="22"/>
  <c r="B13" i="22"/>
  <c r="B12" i="22"/>
  <c r="B10" i="22"/>
  <c r="B9" i="22"/>
  <c r="B8" i="22"/>
  <c r="B7" i="22"/>
</calcChain>
</file>

<file path=xl/sharedStrings.xml><?xml version="1.0" encoding="utf-8"?>
<sst xmlns="http://schemas.openxmlformats.org/spreadsheetml/2006/main" count="3547" uniqueCount="1276">
  <si>
    <r>
      <rPr>
        <b/>
        <sz val="7"/>
        <color rgb="FFFFFFFF"/>
        <rFont val="Arial"/>
        <family val="2"/>
      </rPr>
      <t>PROGRAM</t>
    </r>
  </si>
  <si>
    <r>
      <rPr>
        <b/>
        <sz val="7"/>
        <color rgb="FFFFFFFF"/>
        <rFont val="Arial"/>
        <family val="2"/>
      </rPr>
      <t>AGENCY</t>
    </r>
  </si>
  <si>
    <r>
      <rPr>
        <b/>
        <sz val="7"/>
        <color rgb="FFFFFFFF"/>
        <rFont val="Arial"/>
        <family val="2"/>
      </rPr>
      <t>FUND TYPE</t>
    </r>
  </si>
  <si>
    <r>
      <rPr>
        <b/>
        <sz val="7"/>
        <color rgb="FFFFFFFF"/>
        <rFont val="Arial"/>
        <family val="2"/>
      </rPr>
      <t>WHO CAN APPLY?</t>
    </r>
  </si>
  <si>
    <r>
      <rPr>
        <b/>
        <sz val="7"/>
        <color rgb="FFFFFFFF"/>
        <rFont val="Arial"/>
        <family val="2"/>
      </rPr>
      <t>DESCRIPTION</t>
    </r>
  </si>
  <si>
    <r>
      <rPr>
        <b/>
        <sz val="7"/>
        <color rgb="FFFFFFFF"/>
        <rFont val="Arial"/>
        <family val="2"/>
      </rPr>
      <t>USES</t>
    </r>
  </si>
  <si>
    <r>
      <rPr>
        <sz val="6"/>
        <color rgb="FF00529F"/>
        <rFont val="Arial"/>
        <family val="2"/>
      </rPr>
      <t>Federal Brownfields Cleanup Program</t>
    </r>
  </si>
  <si>
    <r>
      <rPr>
        <sz val="6"/>
        <rFont val="Arial"/>
        <family val="2"/>
      </rPr>
      <t>EPA</t>
    </r>
  </si>
  <si>
    <r>
      <rPr>
        <sz val="6"/>
        <rFont val="Arial"/>
        <family val="2"/>
      </rPr>
      <t>Grant</t>
    </r>
  </si>
  <si>
    <r>
      <rPr>
        <sz val="6"/>
        <rFont val="Arial"/>
        <family val="2"/>
      </rPr>
      <t>Local governments, states, redevelopment agencies</t>
    </r>
  </si>
  <si>
    <r>
      <rPr>
        <sz val="6"/>
        <rFont val="Arial"/>
        <family val="2"/>
      </rPr>
      <t>Must own the property and cannot be responsible party; 20% matching funds.</t>
    </r>
  </si>
  <si>
    <r>
      <rPr>
        <sz val="6"/>
        <rFont val="Arial"/>
        <family val="2"/>
      </rPr>
      <t>Demolitions, cleanup, removal of some abandoned containers and underground petroleum tanks</t>
    </r>
  </si>
  <si>
    <r>
      <rPr>
        <sz val="6"/>
        <color rgb="FF00529F"/>
        <rFont val="Arial"/>
        <family val="2"/>
      </rPr>
      <t>Federal Brownfields Site Assessment Program</t>
    </r>
  </si>
  <si>
    <r>
      <rPr>
        <sz val="6"/>
        <rFont val="Arial"/>
        <family val="2"/>
      </rPr>
      <t>Local governments, states, redevelopment agencies, nonprofits</t>
    </r>
  </si>
  <si>
    <r>
      <rPr>
        <sz val="6"/>
        <rFont val="Arial"/>
        <family val="2"/>
      </rPr>
      <t>Cannot fund Federal/state Superfund sites, federal lands.</t>
    </r>
  </si>
  <si>
    <r>
      <rPr>
        <sz val="6"/>
        <rFont val="Arial"/>
        <family val="2"/>
      </rPr>
      <t>Inventory, characterization, Assessment (Phase I or II), remedial planning and VIC program fees</t>
    </r>
  </si>
  <si>
    <r>
      <rPr>
        <sz val="6"/>
        <color rgb="FF00529F"/>
        <rFont val="Arial"/>
        <family val="2"/>
      </rPr>
      <t>Federal Brownfields Cleanup Revolving Loan Grants</t>
    </r>
  </si>
  <si>
    <r>
      <rPr>
        <sz val="6"/>
        <rFont val="Arial"/>
        <family val="2"/>
      </rPr>
      <t>Grant to capitalize RLF</t>
    </r>
  </si>
  <si>
    <r>
      <rPr>
        <sz val="6"/>
        <rFont val="Arial"/>
        <family val="2"/>
      </rPr>
      <t>Local governments, states, redevelopment. agencies</t>
    </r>
  </si>
  <si>
    <r>
      <rPr>
        <sz val="6"/>
        <rFont val="Arial"/>
        <family val="2"/>
      </rPr>
      <t>Loans/grants cannot be provided to party that caused contamination; 20% match.</t>
    </r>
  </si>
  <si>
    <r>
      <rPr>
        <sz val="6"/>
        <color rgb="FF00529F"/>
        <rFont val="Arial"/>
        <family val="2"/>
      </rPr>
      <t>Joint Development</t>
    </r>
  </si>
  <si>
    <r>
      <rPr>
        <sz val="6"/>
        <rFont val="Arial"/>
        <family val="2"/>
      </rPr>
      <t>FTA</t>
    </r>
  </si>
  <si>
    <r>
      <rPr>
        <sz val="6"/>
        <rFont val="Arial"/>
        <family val="2"/>
      </rPr>
      <t>Public/Private</t>
    </r>
  </si>
  <si>
    <r>
      <rPr>
        <sz val="6"/>
        <rFont val="Arial"/>
        <family val="2"/>
      </rPr>
      <t>Must meet four criteria: Economic benefit, public transportation benefit, fair share of revenue, or fair share of costs.</t>
    </r>
  </si>
  <si>
    <r>
      <rPr>
        <sz val="6"/>
        <rFont val="Arial"/>
        <family val="2"/>
      </rPr>
      <t>Acquisition, demolition, site preparation, utilities, building foundations, walkways, ped and bike access, safety/security facilities, construction of space for commercial uses, parking improvements with a transit justification, project development activities (design, engineering, environmental analysis)</t>
    </r>
  </si>
  <si>
    <r>
      <rPr>
        <sz val="6"/>
        <color rgb="FF1F487C"/>
        <rFont val="Arial"/>
        <family val="2"/>
      </rPr>
      <t>Transit Oriented Development Grant</t>
    </r>
  </si>
  <si>
    <r>
      <rPr>
        <sz val="6"/>
        <rFont val="Arial"/>
        <family val="2"/>
      </rPr>
      <t>Local governments, transit authorities</t>
    </r>
  </si>
  <si>
    <r>
      <rPr>
        <sz val="6"/>
        <rFont val="Arial"/>
        <family val="2"/>
      </rPr>
      <t>Provides funding to projects that integrate land use and transportation planning. Must be a project that is currently seeking or recently received funding through the Captial Investment Grant Program.</t>
    </r>
  </si>
  <si>
    <r>
      <rPr>
        <sz val="6"/>
        <rFont val="Arial"/>
        <family val="2"/>
      </rPr>
      <t>Capital investement for transit-oriented-development projects</t>
    </r>
  </si>
  <si>
    <r>
      <rPr>
        <sz val="6"/>
        <color rgb="FF1F487C"/>
        <rFont val="Arial"/>
        <family val="2"/>
      </rPr>
      <t>Agricultural Cemical Response and Reimbursement Account (ACRRA)</t>
    </r>
  </si>
  <si>
    <r>
      <rPr>
        <sz val="6"/>
        <rFont val="Arial"/>
        <family val="2"/>
      </rPr>
      <t>Minnesota Department of Agriculture</t>
    </r>
  </si>
  <si>
    <r>
      <rPr>
        <sz val="6"/>
        <rFont val="Arial"/>
        <family val="2"/>
      </rPr>
      <t>Reimbursement</t>
    </r>
  </si>
  <si>
    <r>
      <rPr>
        <sz val="6"/>
        <rFont val="Arial"/>
        <family val="2"/>
      </rPr>
      <t>Any property owner</t>
    </r>
  </si>
  <si>
    <r>
      <rPr>
        <sz val="6"/>
        <rFont val="Arial"/>
        <family val="2"/>
      </rPr>
      <t>This account reimburses the costs of ivestigating and clearning up agricultural chemical contamination that has resulted from a storage contrained leak, spill, or other incident</t>
    </r>
  </si>
  <si>
    <r>
      <rPr>
        <sz val="6"/>
        <rFont val="Arial"/>
        <family val="2"/>
      </rPr>
      <t>Site investigation and environmental cleanup</t>
    </r>
  </si>
  <si>
    <r>
      <rPr>
        <sz val="6"/>
        <rFont val="Arial"/>
        <family val="2"/>
      </rPr>
      <t>Minnesota Department of Commerce</t>
    </r>
  </si>
  <si>
    <r>
      <rPr>
        <sz val="6"/>
        <rFont val="Arial"/>
        <family val="2"/>
      </rPr>
      <t>Property owners or operators, parties with legal or equitable title or parties that took corrective action at the request of the MPCA.</t>
    </r>
  </si>
  <si>
    <r>
      <rPr>
        <sz val="6"/>
        <color rgb="FF333333"/>
        <rFont val="Arial"/>
        <family val="2"/>
      </rPr>
      <t>The fund reimburses eligible applicants up to 90 percent of "reasonable and necessary" costs they incur in responding to a petroleum tank leak. The fund has published maximum cost guidelines to assist applicants in determining which costs qualify as reasonable, and the Minnesota Pollution Control Angency determines what work is necessary to protect public health, welfare and the environment. The maximum amount of reimbursement is $2 million for costs associated with a single tank leak.</t>
    </r>
  </si>
  <si>
    <r>
      <rPr>
        <sz val="6"/>
        <rFont val="Arial"/>
        <family val="2"/>
      </rPr>
      <t>Reasonable and necessary costs incurred in reponse to a petroleum tank leak.</t>
    </r>
  </si>
  <si>
    <r>
      <rPr>
        <sz val="6"/>
        <rFont val="Arial"/>
        <family val="2"/>
      </rPr>
      <t>Minnesota Department of Employment and Economic Development (DEED)</t>
    </r>
  </si>
  <si>
    <r>
      <rPr>
        <sz val="6"/>
        <rFont val="Arial"/>
        <family val="2"/>
      </rPr>
      <t>Cities, counties, special districts, public institutions or other political subdivision*</t>
    </r>
  </si>
  <si>
    <r>
      <rPr>
        <sz val="6"/>
        <rFont val="Arial"/>
        <family val="2"/>
      </rPr>
      <t xml:space="preserve">Publicly owned infrastructure related to a development project, including projects that target manufacturing, technology, warehousing and distribution, research and development, innovative business incubator, agricultural processing, or industrial, office, or research park development that would be used by an innovative business.
</t>
    </r>
    <r>
      <rPr>
        <sz val="6"/>
        <rFont val="Arial"/>
        <family val="2"/>
      </rPr>
      <t>Funds from this program can also be used for land acquisition and preparation, telecommunications, bridges, parking ramps, demolition, hazard remediation, pre-design, construction, equipment and furnishings.</t>
    </r>
  </si>
  <si>
    <r>
      <rPr>
        <sz val="6"/>
        <rFont val="Arial"/>
        <family val="2"/>
      </rPr>
      <t>Grant funds are to be used to assist Eligible Applicants with complex and costly Public Infrastructure projects when a funding gap exists and alternative sources of public and private financing are not adequate; Up to 50% of project cost with municipal match</t>
    </r>
  </si>
  <si>
    <r>
      <rPr>
        <sz val="6"/>
        <color rgb="FF1F487C"/>
        <rFont val="Arial"/>
        <family val="2"/>
      </rPr>
      <t>Minnesota Investment Fund</t>
    </r>
  </si>
  <si>
    <r>
      <rPr>
        <sz val="6"/>
        <rFont val="Arial"/>
        <family val="2"/>
      </rPr>
      <t>Loan</t>
    </r>
  </si>
  <si>
    <r>
      <rPr>
        <sz val="6"/>
        <rFont val="Arial"/>
        <family val="2"/>
      </rPr>
      <t>Local units of government can apply for funds, which are then distributed to local businesses.</t>
    </r>
  </si>
  <si>
    <r>
      <rPr>
        <sz val="6"/>
        <rFont val="Arial"/>
        <family val="2"/>
      </rPr>
      <t>The fund provides loans to Minnesota businesses to help them expand. Funds can be used for construction of new facilities and other capital improvements. Requirements on the number and wage of jobs created do apply.</t>
    </r>
  </si>
  <si>
    <r>
      <rPr>
        <sz val="6"/>
        <rFont val="Arial"/>
        <family val="2"/>
      </rPr>
      <t>Construction or expansion of facilities.</t>
    </r>
  </si>
  <si>
    <r>
      <rPr>
        <sz val="6"/>
        <color rgb="FF1F487C"/>
        <rFont val="Arial"/>
        <family val="2"/>
      </rPr>
      <t>Job Creation Fund</t>
    </r>
  </si>
  <si>
    <r>
      <rPr>
        <sz val="6"/>
        <rFont val="Arial"/>
        <family val="2"/>
      </rPr>
      <t>Businesses engaged in manufacturing, warehousing, distribution, and technology-related industries.</t>
    </r>
  </si>
  <si>
    <r>
      <rPr>
        <sz val="6"/>
        <rFont val="Arial"/>
        <family val="2"/>
      </rPr>
      <t>Eligible businesses must invest in real property improvements that will result in the creation of new jobs. The amount of money availble is dependent on the number and pay of the jobs created</t>
    </r>
  </si>
  <si>
    <r>
      <rPr>
        <sz val="6"/>
        <rFont val="Arial"/>
        <family val="2"/>
      </rPr>
      <t>Business expansion and property improvements</t>
    </r>
  </si>
  <si>
    <r>
      <rPr>
        <sz val="6"/>
        <color rgb="FF1F487C"/>
        <rFont val="Arial"/>
        <family val="2"/>
      </rPr>
      <t>Demolition Loan Program</t>
    </r>
  </si>
  <si>
    <r>
      <rPr>
        <sz val="6"/>
        <rFont val="Arial"/>
        <family val="2"/>
      </rPr>
      <t>Development authorities, including cities, counties, port authorities, housing and redevelopment authorities and economic development authorities</t>
    </r>
  </si>
  <si>
    <r>
      <rPr>
        <sz val="6"/>
        <color rgb="FF333333"/>
        <rFont val="Arial"/>
        <family val="2"/>
      </rPr>
      <t>Sometimes communities need assistance with demolition and other redevelopment activities on sites where there is no current development plan or where future development visions are hindered by current blight.  In some cases, communities may need to address more immediate public safety concerns or hazardous conditions on a site before considering future redevelopment options. The Demolition Loan Program meets those needs by helping development authorities with the costs of demolishing blighted buildings on sites that have future development potential but where there are no current development plans.</t>
    </r>
  </si>
  <si>
    <r>
      <rPr>
        <sz val="6"/>
        <rFont val="Arial"/>
        <family val="2"/>
      </rPr>
      <t>Demolition activities, including interior remediation such as asbestos abatement</t>
    </r>
  </si>
  <si>
    <r>
      <rPr>
        <sz val="6"/>
        <color rgb="FF00529F"/>
        <rFont val="Arial"/>
        <family val="2"/>
      </rPr>
      <t>Redevelopment Grant Program</t>
    </r>
  </si>
  <si>
    <r>
      <rPr>
        <sz val="6"/>
        <rFont val="Arial"/>
        <family val="2"/>
      </rPr>
      <t>Grant (This program is currently unfunded.)</t>
    </r>
  </si>
  <si>
    <r>
      <rPr>
        <sz val="6"/>
        <rFont val="Arial"/>
        <family val="2"/>
      </rPr>
      <t>Cities, counties, port authorities, housing and redevelopment authorities, and economic development authorities (state-wide)</t>
    </r>
  </si>
  <si>
    <r>
      <rPr>
        <sz val="6"/>
        <rFont val="Arial"/>
        <family val="2"/>
      </rPr>
      <t xml:space="preserve">Grants can pay for land acquisition, demolition, infrastructure improvements, soil stabilization when in-fill is required, ponding or other environmental infrastructure and adaptive reuse of buildings, including remedial activities at sites where a subsequent redevelopment will occur.
</t>
    </r>
    <r>
      <rPr>
        <sz val="6"/>
        <rFont val="Arial"/>
        <family val="2"/>
      </rPr>
      <t>Grants pay up to half of redevelopment costs for a qualifying site, with a 50% local match.</t>
    </r>
  </si>
  <si>
    <r>
      <rPr>
        <sz val="6"/>
        <rFont val="Arial"/>
        <family val="2"/>
      </rPr>
      <t>Land acquisition, demolition, infrastructure improvements, soil stabilization when in-fill is required, ponding or other environmental infrastructure and adaptive reuse of buildings, including remedial activities at sites where a subsequent redevelopment will occur</t>
    </r>
  </si>
  <si>
    <r>
      <rPr>
        <sz val="6"/>
        <color rgb="FF00529F"/>
        <rFont val="Arial"/>
        <family val="2"/>
      </rPr>
      <t>Contamination Cleanup and Investigation Grant Program</t>
    </r>
  </si>
  <si>
    <r>
      <rPr>
        <sz val="6"/>
        <rFont val="Arial"/>
        <family val="2"/>
      </rPr>
      <t>Cities, counties, port authorities, EDAs, HRAs (state-wide)</t>
    </r>
  </si>
  <si>
    <r>
      <rPr>
        <sz val="6"/>
        <rFont val="Arial"/>
        <family val="2"/>
      </rPr>
      <t>The Contamination Cleanup and Investigation Grant Program helps communities pay for assessing and cleaning up contaminated sites for private or public redevelopment. Grants pay up to 75 percent of the costs to investigate and clean up polluted sites. Both publicly and privately owned sites with known or suspected soil or groundwater contamination qualify.</t>
    </r>
  </si>
  <si>
    <r>
      <rPr>
        <sz val="6"/>
        <rFont val="Arial"/>
        <family val="2"/>
      </rPr>
      <t>Investigation, RAP development and cleanup of contamination.</t>
    </r>
  </si>
  <si>
    <r>
      <rPr>
        <sz val="6"/>
        <color rgb="FF00529F"/>
        <rFont val="Arial"/>
        <family val="2"/>
      </rPr>
      <t>Small Cities Development Program</t>
    </r>
  </si>
  <si>
    <r>
      <rPr>
        <sz val="6"/>
        <rFont val="Arial"/>
        <family val="2"/>
      </rPr>
      <t>Cities (&lt;50,000 residents) and counties (&lt;200,000 residents)</t>
    </r>
  </si>
  <si>
    <r>
      <rPr>
        <sz val="6"/>
        <rFont val="Arial"/>
        <family val="2"/>
      </rPr>
      <t>The goal of this program is to benefit people of low and moderate incomes, eliminate slum and blight conditions and eliminate and urgent threat to public health or safety. The program is subdivided into three grant funds: housing grants, public facility grants and comprehensive grants.</t>
    </r>
  </si>
  <si>
    <r>
      <rPr>
        <sz val="6"/>
        <rFont val="Arial"/>
        <family val="2"/>
      </rPr>
      <t>Rehabilitation of local owner-occupied, rental, single- family or multiple-family housing stock; public facilities including wastwater facilities, water towers and distribution systems; economic development activities including building, rahibilitation related to facade improvements, code violations, and health and safety issues.</t>
    </r>
  </si>
  <si>
    <r>
      <rPr>
        <sz val="6"/>
        <color rgb="FF00529F"/>
        <rFont val="Arial"/>
        <family val="2"/>
      </rPr>
      <t>Local Trail Connections Program</t>
    </r>
  </si>
  <si>
    <r>
      <rPr>
        <sz val="6"/>
        <rFont val="Arial"/>
        <family val="2"/>
      </rPr>
      <t>Minnesota Department of Natural Resources</t>
    </r>
  </si>
  <si>
    <r>
      <rPr>
        <sz val="6"/>
        <rFont val="Arial"/>
        <family val="2"/>
      </rPr>
      <t>Cities and Counties</t>
    </r>
  </si>
  <si>
    <r>
      <rPr>
        <sz val="6"/>
        <rFont val="Arial"/>
        <family val="2"/>
      </rPr>
      <t>Funds are used to promote relatively short trail connections between where people live and desirable locations, not to develop significant new trails.</t>
    </r>
  </si>
  <si>
    <r>
      <rPr>
        <sz val="6"/>
        <rFont val="Arial"/>
        <family val="2"/>
      </rPr>
      <t>Acquisition and development of trail facilities</t>
    </r>
  </si>
  <si>
    <r>
      <rPr>
        <sz val="6"/>
        <color rgb="FF00529F"/>
        <rFont val="Arial"/>
        <family val="2"/>
      </rPr>
      <t>Greater MN Public Transit Participation Program (State/Federal Program 5311)</t>
    </r>
  </si>
  <si>
    <r>
      <rPr>
        <sz val="6"/>
        <rFont val="Arial"/>
        <family val="2"/>
      </rPr>
      <t>Minnesota Department of Transportation</t>
    </r>
  </si>
  <si>
    <r>
      <rPr>
        <sz val="6"/>
        <rFont val="Arial"/>
        <family val="2"/>
      </rPr>
      <t>Minnesota entities who fall into these categories: state or local governments; private nonprofit organizations; operators of public transportation services; private operators of public transportation services; Tribal governments</t>
    </r>
  </si>
  <si>
    <r>
      <rPr>
        <sz val="6"/>
        <rFont val="Arial"/>
        <family val="2"/>
      </rPr>
      <t>Provides financial assistance for public transit services. This grant program supports capital, planning and operations of transit systems in small and large urban areas and in rural areas outside of the 7-County Twin Cities metropolitan area.</t>
    </r>
  </si>
  <si>
    <r>
      <rPr>
        <sz val="6"/>
        <rFont val="Arial"/>
        <family val="2"/>
      </rPr>
      <t>Capital, planning and operations for transit systems</t>
    </r>
  </si>
  <si>
    <r>
      <rPr>
        <sz val="6"/>
        <color rgb="FF1F487C"/>
        <rFont val="Arial"/>
        <family val="2"/>
      </rPr>
      <t>Community Roadside Landscape Partnership Program</t>
    </r>
  </si>
  <si>
    <r>
      <rPr>
        <sz val="6"/>
        <rFont val="Arial"/>
        <family val="2"/>
      </rPr>
      <t>Counties, home rule charters, statutory cities, and towns.</t>
    </r>
  </si>
  <si>
    <r>
      <rPr>
        <sz val="6"/>
        <rFont val="Arial"/>
        <family val="2"/>
      </rPr>
      <t>MnDOT partners with local communities to improve the landscape along Minnesota's roads. Funds can only be allocated to public entities, however private developers can partner with their local community on projects.</t>
    </r>
  </si>
  <si>
    <r>
      <rPr>
        <sz val="6"/>
        <rFont val="Arial"/>
        <family val="2"/>
      </rPr>
      <t>Roadside landscaping, particularly planting of tress and other plants.</t>
    </r>
  </si>
  <si>
    <r>
      <rPr>
        <sz val="6"/>
        <color rgb="FF00529F"/>
        <rFont val="Arial"/>
        <family val="2"/>
      </rPr>
      <t>Transportation Revolving Loan Fund</t>
    </r>
  </si>
  <si>
    <r>
      <rPr>
        <sz val="6"/>
        <rFont val="Arial"/>
        <family val="2"/>
      </rPr>
      <t>State, counties, cities and other governmental entitites.</t>
    </r>
  </si>
  <si>
    <r>
      <rPr>
        <sz val="6"/>
        <rFont val="Arial"/>
        <family val="2"/>
      </rPr>
      <t>The purpose of the State Infrastructure Bank (SIB) program is to attract new funding into transportation, encourage innovative approaches to financing transportation projects, and help build needed transportation infrastructure. A SIB operates much like a commercial bank. It offers loans and other types of financial assistance to eligible borrowers to finance transportation projects. When the loans are repaid, the funds are returned to the SIB and used to finance another set of projects, creating a continually expanding pool of money for transportation projects.</t>
    </r>
  </si>
  <si>
    <r>
      <rPr>
        <sz val="6"/>
        <rFont val="Arial"/>
        <family val="2"/>
      </rPr>
      <t>Pre-design studies, right-of-way acquisition, road and bridge maintenance, rail safety, transit capital purchases, and drainage improvements</t>
    </r>
  </si>
  <si>
    <r>
      <rPr>
        <sz val="6"/>
        <color rgb="FF1F487C"/>
        <rFont val="Arial"/>
        <family val="2"/>
      </rPr>
      <t>Minnesota Historical and Cultural Grants</t>
    </r>
  </si>
  <si>
    <r>
      <rPr>
        <sz val="6"/>
        <rFont val="Arial"/>
        <family val="2"/>
      </rPr>
      <t>Minnesota Historical Society</t>
    </r>
  </si>
  <si>
    <r>
      <rPr>
        <sz val="6"/>
        <rFont val="Arial"/>
        <family val="2"/>
      </rPr>
      <t>Educational organizations and institutions, units of Minnesota state or local government, nonprofit organizations, tribes</t>
    </r>
  </si>
  <si>
    <r>
      <rPr>
        <sz val="6"/>
        <rFont val="Arial"/>
        <family val="2"/>
      </rPr>
      <t>Intended to preserve and enhance Minnesota's cultural and historical resources, these grants are offered in various categories and for varying amounts.</t>
    </r>
  </si>
  <si>
    <r>
      <rPr>
        <sz val="6"/>
        <rFont val="Arial"/>
        <family val="2"/>
      </rPr>
      <t>Historic preservation</t>
    </r>
  </si>
  <si>
    <r>
      <rPr>
        <sz val="6"/>
        <color rgb="FF00529F"/>
        <rFont val="Arial"/>
        <family val="2"/>
      </rPr>
      <t>Low and Moderate Income Rental Program (LMIR)</t>
    </r>
  </si>
  <si>
    <r>
      <rPr>
        <sz val="6"/>
        <rFont val="Arial"/>
        <family val="2"/>
      </rPr>
      <t>Minnesota Housing Finance Agency</t>
    </r>
  </si>
  <si>
    <r>
      <rPr>
        <sz val="6"/>
        <rFont val="Arial"/>
        <family val="2"/>
      </rPr>
      <t>Loan, Deferred Loan*</t>
    </r>
  </si>
  <si>
    <r>
      <rPr>
        <sz val="6"/>
        <rFont val="Arial"/>
        <family val="2"/>
      </rPr>
      <t>Developers of affordable housing</t>
    </r>
  </si>
  <si>
    <r>
      <rPr>
        <sz val="6"/>
        <rFont val="Arial"/>
        <family val="2"/>
      </rPr>
      <t>An amortizing first mortgage loan for new construction, substantial rehabilitation of rental housing or acquisition and rehabilitation of existing rental housing, or refinance/debt- restructure. (*A LMIR loan can be paired with a deferred Flexible Financing for Capital Costs loan, which reduces the overall interest rate of the financing.)</t>
    </r>
  </si>
  <si>
    <r>
      <rPr>
        <sz val="6"/>
        <rFont val="Arial"/>
        <family val="2"/>
      </rPr>
      <t>Refinancing, acquisition, rehabilitation or new construction/conversion of affordable rental housing</t>
    </r>
  </si>
  <si>
    <r>
      <rPr>
        <sz val="6"/>
        <color rgb="FF00529F"/>
        <rFont val="Arial"/>
        <family val="2"/>
      </rPr>
      <t>HUD MAP Section 223(f)</t>
    </r>
  </si>
  <si>
    <r>
      <rPr>
        <sz val="6"/>
        <rFont val="Arial"/>
        <family val="2"/>
      </rPr>
      <t>Developers or owners of affordable housing, both for profit and non-profit</t>
    </r>
  </si>
  <si>
    <r>
      <rPr>
        <sz val="6"/>
        <rFont val="Arial"/>
        <family val="2"/>
      </rPr>
      <t>The program is designed to preserve existing affordable housing and facilitate the conversion of market rate housing to affordable housing.</t>
    </r>
  </si>
  <si>
    <r>
      <rPr>
        <sz val="6"/>
        <rFont val="Arial"/>
        <family val="2"/>
      </rPr>
      <t>Acquisition, refinancing or moderate rehabilitation</t>
    </r>
  </si>
  <si>
    <r>
      <rPr>
        <sz val="6"/>
        <color rgb="FF00529F"/>
        <rFont val="Arial"/>
        <family val="2"/>
      </rPr>
      <t>Low Income Housing Tax Credit  (HTC) Program</t>
    </r>
  </si>
  <si>
    <r>
      <rPr>
        <sz val="6"/>
        <rFont val="Arial"/>
        <family val="2"/>
      </rPr>
      <t>Tax Credit</t>
    </r>
  </si>
  <si>
    <r>
      <rPr>
        <sz val="6"/>
        <rFont val="Arial"/>
        <family val="2"/>
      </rPr>
      <t>Local governments, land clearance authorities, state-created governmental entities, regional councils/MPOs, state agencies, Indian tribes</t>
    </r>
  </si>
  <si>
    <r>
      <rPr>
        <sz val="6"/>
        <rFont val="Arial"/>
        <family val="2"/>
      </rPr>
      <t>The HTC offers a ten year reduction in tax liability to owners and investors in eligible affordable rental housing units produced as a result of new construction, rehabilitation, or acquisition with rehabilitation.  Gives 3 points in scoring for projects within a half mile of LRT, BRT, commuter rail station (2 points for bus or park and ride, or within TIA). Proposed for 2014 is increasing points available to 4 or 5.</t>
    </r>
  </si>
  <si>
    <r>
      <rPr>
        <sz val="6"/>
        <rFont val="Arial"/>
        <family val="2"/>
      </rPr>
      <t>Development financing for affordable rental housing</t>
    </r>
  </si>
  <si>
    <r>
      <rPr>
        <sz val="6"/>
        <color rgb="FF00529F"/>
        <rFont val="Arial"/>
        <family val="2"/>
      </rPr>
      <t>Preservation Affordable Rental Investment Fund (PARIF)</t>
    </r>
  </si>
  <si>
    <r>
      <rPr>
        <sz val="6"/>
        <rFont val="Arial"/>
        <family val="2"/>
      </rPr>
      <t>Deferred Loan</t>
    </r>
  </si>
  <si>
    <r>
      <rPr>
        <sz val="6"/>
        <rFont val="Arial"/>
        <family val="2"/>
      </rPr>
      <t>Developers or owners of affordable housing</t>
    </r>
  </si>
  <si>
    <r>
      <rPr>
        <sz val="6"/>
        <rFont val="Arial"/>
        <family val="2"/>
      </rPr>
      <t>To provide funding to assist in the preservation of federally assisted permanent rental housing where the federal subsidies are at risk of being lost. Risk of loss may be due to one or more   of the following factors: deteriorating physical condition, diminished owner capacity,  conversion to market rates.</t>
    </r>
  </si>
  <si>
    <r>
      <rPr>
        <sz val="6"/>
        <rFont val="Arial"/>
        <family val="2"/>
      </rPr>
      <t>Acquisition, rehabilitation and debt restructuring or equity takeout</t>
    </r>
  </si>
  <si>
    <r>
      <rPr>
        <sz val="6"/>
        <color rgb="FF00529F"/>
        <rFont val="Arial"/>
        <family val="2"/>
      </rPr>
      <t>Housing Trust Fund (HTF) Capital</t>
    </r>
  </si>
  <si>
    <r>
      <rPr>
        <sz val="6"/>
        <rFont val="Arial"/>
        <family val="2"/>
      </rPr>
      <t>Loan, Operating Subsidy or Rental Assistance</t>
    </r>
  </si>
  <si>
    <r>
      <rPr>
        <sz val="6"/>
        <rFont val="Arial"/>
        <family val="2"/>
      </rPr>
      <t>A nonprofit organization, a for-profit organization, a limited dividend entity, a cooperative housing corporation, a city, a joint powers board established by two or more cities, a public housing agency, an Indian tribe or tribal housing corporation, a natural person.</t>
    </r>
  </si>
  <si>
    <r>
      <rPr>
        <sz val="6"/>
        <rFont val="Arial"/>
        <family val="2"/>
      </rPr>
      <t>Support the development of affordable housing. Priority is given for development serving households experiencing long term homelessness (i.e. emergency shelters, transitional housing, permanent rental, or permanent supporting housing).</t>
    </r>
  </si>
  <si>
    <r>
      <rPr>
        <sz val="6"/>
        <rFont val="Arial"/>
        <family val="2"/>
      </rPr>
      <t>Development, construction, acquisition, preservation, and rehabilitation of low-income rental housing</t>
    </r>
  </si>
  <si>
    <r>
      <rPr>
        <sz val="6"/>
        <color rgb="FF00529F"/>
        <rFont val="Arial"/>
        <family val="2"/>
      </rPr>
      <t>Economic Development and Housing Challenge Program (EDHC)</t>
    </r>
  </si>
  <si>
    <r>
      <rPr>
        <sz val="6"/>
        <rFont val="Arial"/>
        <family val="2"/>
      </rPr>
      <t>Funds are used to assist in the development of housing that supports economic development or job creation within a community or region by meeting locally identified housing needs.</t>
    </r>
  </si>
  <si>
    <r>
      <rPr>
        <sz val="6"/>
        <rFont val="Arial"/>
        <family val="2"/>
      </rPr>
      <t>Construction, acquisition, rehabilitation, permanent financing, interest rate reduction and refinancing</t>
    </r>
  </si>
  <si>
    <r>
      <rPr>
        <sz val="6"/>
        <color rgb="FF00529F"/>
        <rFont val="Arial"/>
        <family val="2"/>
      </rPr>
      <t>HUD MAP Section 221(d)(3) and 221(d)(4)</t>
    </r>
  </si>
  <si>
    <r>
      <rPr>
        <sz val="6"/>
        <rFont val="Arial"/>
        <family val="2"/>
      </rPr>
      <t>The program is designed to facilitate the construction or substantial rehabilitation of affordable housing.</t>
    </r>
  </si>
  <si>
    <r>
      <rPr>
        <sz val="6"/>
        <rFont val="Arial"/>
        <family val="2"/>
      </rPr>
      <t>New construction or substantial rehabilitation</t>
    </r>
  </si>
  <si>
    <r>
      <rPr>
        <sz val="6"/>
        <color rgb="FF00529F"/>
        <rFont val="Arial"/>
        <family val="2"/>
      </rPr>
      <t>HOME Affordable Rental Preservation Program</t>
    </r>
  </si>
  <si>
    <r>
      <rPr>
        <sz val="6"/>
        <rFont val="Arial"/>
        <family val="2"/>
      </rPr>
      <t>Funds are used to assist in the preservation and stabilization of permanent affordable rental housing with project-based federal or state subsidies.</t>
    </r>
  </si>
  <si>
    <r>
      <rPr>
        <sz val="6"/>
        <rFont val="Arial"/>
        <family val="2"/>
      </rPr>
      <t>Acquisition and/or rehabilitation</t>
    </r>
  </si>
  <si>
    <r>
      <rPr>
        <sz val="6"/>
        <color rgb="FF1F487C"/>
        <rFont val="Arial"/>
        <family val="2"/>
      </rPr>
      <t>Minnesota Cleanup Revolving Loan Fund</t>
    </r>
  </si>
  <si>
    <r>
      <rPr>
        <sz val="6"/>
        <rFont val="Arial"/>
        <family val="2"/>
      </rPr>
      <t>Minnesota Pollution Control Agency (MPCA)</t>
    </r>
  </si>
  <si>
    <r>
      <rPr>
        <sz val="6"/>
        <rFont val="Arial"/>
        <family val="2"/>
      </rPr>
      <t>Public Entities, private for-profit organizations, non- profit organizations, others</t>
    </r>
  </si>
  <si>
    <r>
      <rPr>
        <sz val="6"/>
        <rFont val="Arial"/>
        <family val="2"/>
      </rPr>
      <t>This loan fund provides low-interest loans to clean up sites contaminated by hazardous substances, pollutants, contaminants, and/or petroleum to facilitate in the conversion of contaminated property into a marketable asset. Created with funds granted by the EPA and administered by DEED, these loans are targeted towards economic development projects that express great need, exhibit long-term project viability, and demonstrate repayment capacity.</t>
    </r>
  </si>
  <si>
    <r>
      <rPr>
        <sz val="6"/>
        <rFont val="Arial"/>
        <family val="2"/>
      </rPr>
      <t>Environmental cleanup, cleanup-related site sampling and monitoring</t>
    </r>
  </si>
  <si>
    <r>
      <rPr>
        <sz val="6"/>
        <color rgb="FF00529F"/>
        <rFont val="Arial"/>
        <family val="2"/>
      </rPr>
      <t>Minnesota Targeted Brownfields Assistance Program</t>
    </r>
  </si>
  <si>
    <r>
      <rPr>
        <sz val="6"/>
        <rFont val="Arial"/>
        <family val="2"/>
      </rPr>
      <t>Cities, counties, watershed districts, nonprofits, developers</t>
    </r>
  </si>
  <si>
    <r>
      <rPr>
        <sz val="6"/>
        <rFont val="Arial"/>
        <family val="2"/>
      </rPr>
      <t xml:space="preserve">The Minnesota Pollution Control Agency (MPCA) has grant funds
</t>
    </r>
    <r>
      <rPr>
        <sz val="6"/>
        <rFont val="Arial"/>
        <family val="2"/>
      </rPr>
      <t>available to conduct environmental assessments at eligible brownfield sites proposed for redevelopment or reuse.</t>
    </r>
  </si>
  <si>
    <r>
      <rPr>
        <sz val="6"/>
        <rFont val="Arial"/>
        <family val="2"/>
      </rPr>
      <t>Technical consultation for Phase I and 2 environmental assessments</t>
    </r>
  </si>
  <si>
    <r>
      <rPr>
        <sz val="6"/>
        <color rgb="FF00529F"/>
        <rFont val="Arial"/>
        <family val="2"/>
      </rPr>
      <t>PFA Loans and Grants</t>
    </r>
  </si>
  <si>
    <r>
      <rPr>
        <sz val="6"/>
        <rFont val="Arial"/>
        <family val="2"/>
      </rPr>
      <t>Minnesota Public Facilities Authority (PFA)</t>
    </r>
  </si>
  <si>
    <r>
      <rPr>
        <sz val="6"/>
        <rFont val="Arial"/>
        <family val="2"/>
      </rPr>
      <t>Loan/Grant</t>
    </r>
  </si>
  <si>
    <r>
      <rPr>
        <sz val="6"/>
        <rFont val="Arial"/>
        <family val="2"/>
      </rPr>
      <t>Cities, counties</t>
    </r>
  </si>
  <si>
    <r>
      <rPr>
        <sz val="6"/>
        <rFont val="Arial"/>
        <family val="2"/>
      </rPr>
      <t xml:space="preserve">Low interest loans and grants to finance infrastructure that might otherwise be unaffordable to communities if they had to borrow money for the projects at market rates. The PFA helps local units of government construct facilities for clean water (including wastewater, stormwater and drinking water) and other kinds of essential public infrastructure projects.
</t>
    </r>
    <r>
      <rPr>
        <sz val="6"/>
        <rFont val="Arial"/>
        <family val="2"/>
      </rPr>
      <t>Programs include: Clean Water Revolving Fund; Drinking Water Revolving Fund; Phosphorus Reduction Grants; Small Community Wastewater Treatment Program; Total Maximum Daily Load (TMDL) Grants; Transportation Revolving Loan Fund; Wastewater Infrastructure Fund; and the Credit Enhancement Program.</t>
    </r>
  </si>
  <si>
    <r>
      <rPr>
        <sz val="6"/>
        <rFont val="Arial"/>
        <family val="2"/>
      </rPr>
      <t>Primarily water, wastewater and transportation related facilities</t>
    </r>
  </si>
  <si>
    <r>
      <rPr>
        <sz val="6"/>
        <rFont val="Arial"/>
        <family val="2"/>
      </rPr>
      <t>State Historic Preservation Office (SHPO)</t>
    </r>
  </si>
  <si>
    <r>
      <rPr>
        <sz val="6"/>
        <rFont val="Arial"/>
        <family val="2"/>
      </rPr>
      <t>Developers of historic-eligible projects</t>
    </r>
  </si>
  <si>
    <r>
      <rPr>
        <sz val="6"/>
        <rFont val="Arial"/>
        <family val="2"/>
      </rPr>
      <t>The Credit for Historic Structure Rehabilitation provides credit against income tax or insurance premium tax liability equal to the amount of the federal historic structure rehabilitation credit for projects that are placed in service during the taxable year. The law also allows the Minnesota Historical Society to pay a grant in-lieu of the credit, equal to 90% of the credit.</t>
    </r>
  </si>
  <si>
    <r>
      <rPr>
        <sz val="6"/>
        <rFont val="Arial"/>
        <family val="2"/>
      </rPr>
      <t>Government entities</t>
    </r>
  </si>
  <si>
    <r>
      <rPr>
        <sz val="6"/>
        <rFont val="Arial"/>
        <family val="2"/>
      </rPr>
      <t>These grants are for the preservation of public buildings, structures, or sites. The property must be publically owned and the grant can only be awarded to public entities.</t>
    </r>
  </si>
  <si>
    <r>
      <rPr>
        <sz val="6"/>
        <rFont val="Arial"/>
        <family val="2"/>
      </rPr>
      <t>Historic preservation of publically owned buildings</t>
    </r>
  </si>
  <si>
    <r>
      <rPr>
        <sz val="6"/>
        <color rgb="FF00529F"/>
        <rFont val="Arial"/>
        <family val="2"/>
      </rPr>
      <t>Environmental Response Fund (ERF)</t>
    </r>
  </si>
  <si>
    <r>
      <rPr>
        <sz val="6"/>
        <rFont val="Arial"/>
        <family val="2"/>
      </rPr>
      <t>Hennepin County</t>
    </r>
  </si>
  <si>
    <r>
      <rPr>
        <sz val="6"/>
        <rFont val="Arial"/>
        <family val="2"/>
      </rPr>
      <t>Cities, HRAs, EDAs, nonprofits, and businesses in Hennepin County</t>
    </r>
  </si>
  <si>
    <r>
      <rPr>
        <sz val="6"/>
        <rFont val="Arial"/>
        <family val="2"/>
      </rPr>
      <t>Environmental Response Fund (ERF) grants fund the assessment and cleanup of contaminated sites where conditions present a threat to human health or the environment, but where lack funding and added environmental costs hinder site improvements or redevelopment.</t>
    </r>
  </si>
  <si>
    <r>
      <rPr>
        <sz val="6"/>
        <rFont val="Arial"/>
        <family val="2"/>
      </rPr>
      <t>Investigation or cleanup of contamination that is not eligible for reimbursement by the Minnesota Petrofund.</t>
    </r>
  </si>
  <si>
    <r>
      <rPr>
        <sz val="6"/>
        <color rgb="FF00529F"/>
        <rFont val="Arial"/>
        <family val="2"/>
      </rPr>
      <t>Brownfields Cleanup Revolving Loan Fund</t>
    </r>
  </si>
  <si>
    <r>
      <rPr>
        <sz val="6"/>
        <rFont val="Arial"/>
        <family val="2"/>
      </rPr>
      <t>Public entities, businesses, nonprofits and other interested parties</t>
    </r>
  </si>
  <si>
    <r>
      <rPr>
        <sz val="6"/>
        <rFont val="Arial"/>
        <family val="2"/>
      </rPr>
      <t>The Hennepin County Environmental Response Fund provides grants for the assessment and cleanup of contaminated sites. A grant and loan package can be a favorable way to tackle larger projects.</t>
    </r>
  </si>
  <si>
    <r>
      <rPr>
        <sz val="6"/>
        <rFont val="Arial"/>
        <family val="2"/>
      </rPr>
      <t>Investigation or cleanup of hazardous waste, hazardous waste co-mingled with petroleum and petroleum-only impacts.</t>
    </r>
  </si>
  <si>
    <r>
      <rPr>
        <sz val="6"/>
        <color rgb="FF00529F"/>
        <rFont val="Arial"/>
        <family val="2"/>
      </rPr>
      <t>Affordable Housing Incentive Fund (AHIF)</t>
    </r>
  </si>
  <si>
    <r>
      <rPr>
        <sz val="6"/>
        <rFont val="Arial"/>
        <family val="2"/>
      </rPr>
      <t>Cities, nonprofits, developers, lenders</t>
    </r>
  </si>
  <si>
    <r>
      <rPr>
        <sz val="6"/>
        <rFont val="Arial"/>
        <family val="2"/>
      </rPr>
      <t>This loan program funds the development of affordable housing units for very low-income households. Financial assistance is provided to municipalities, other government and nonprofit agencies, private and nonprofit housing developers and other lenders in supporting the creation or preservation of long-term affordable housing countywide.</t>
    </r>
  </si>
  <si>
    <r>
      <rPr>
        <sz val="6"/>
        <rFont val="Arial"/>
        <family val="2"/>
      </rPr>
      <t>Acquisition, new construction, rehabilitation, re-adapted reuse, preservation and stabilization of affordable rental and home ownership units</t>
    </r>
  </si>
  <si>
    <r>
      <rPr>
        <sz val="6"/>
        <color rgb="FF00529F"/>
        <rFont val="Arial"/>
        <family val="2"/>
      </rPr>
      <t>Transit Oriented Development Program</t>
    </r>
  </si>
  <si>
    <r>
      <rPr>
        <sz val="6"/>
        <rFont val="Arial"/>
        <family val="2"/>
      </rPr>
      <t>Grant or Loan</t>
    </r>
  </si>
  <si>
    <r>
      <rPr>
        <sz val="6"/>
        <rFont val="Arial"/>
        <family val="2"/>
      </rPr>
      <t>Statutory or home-rule-charter cities or towns and development authorities (e.g., housing and redevelopment authority, economic development authority or port authority); Private entities, including nonprofit and for-profit developers; Hennepin County and the Hennepin County Housing and Redevelopment Authority</t>
    </r>
  </si>
  <si>
    <r>
      <rPr>
        <sz val="6"/>
        <rFont val="Arial"/>
        <family val="2"/>
      </rPr>
      <t>Grants or loans to public agencies, for-profit and nonprofit developers for TOD projects within redevelopment areas. Projects must have multi-jurisdictional impacts and enhance transit usage. Projects must be in municipally designated redevelopment/housing project areas along a transit corridor.</t>
    </r>
  </si>
  <si>
    <r>
      <rPr>
        <sz val="6"/>
        <rFont val="Arial"/>
        <family val="2"/>
      </rPr>
      <t>Implementation: Demonstrate a public purpose - includes public infrastructure, ped and bike facilities, clearing acquired property, acquisition of property in order to remove blight, installation of streets and utilities</t>
    </r>
  </si>
  <si>
    <r>
      <rPr>
        <sz val="6"/>
        <color rgb="FF00529F"/>
        <rFont val="Arial"/>
        <family val="2"/>
      </rPr>
      <t>Sidewalk Participation Program</t>
    </r>
  </si>
  <si>
    <r>
      <rPr>
        <sz val="6"/>
        <rFont val="Arial"/>
        <family val="2"/>
      </rPr>
      <t>Cities within Hennepin County</t>
    </r>
  </si>
  <si>
    <r>
      <rPr>
        <sz val="6"/>
        <rFont val="Arial"/>
        <family val="2"/>
      </rPr>
      <t>The primary goal of the Sidewalk Participation program is to support and enhance the  network of sidewalks along Hennepin County Roads to improve the safety of walking, increase walking for transportation and improve the health of county residents through walking. Priority is given to projects that enhance safety, increase opportunities for active living, contribute to a better connected network of sidewalks and provide access to transit and community destinations.</t>
    </r>
  </si>
  <si>
    <r>
      <rPr>
        <sz val="6"/>
        <rFont val="Arial"/>
        <family val="2"/>
      </rPr>
      <t>Feasibility studies, preliminary engineering and construction of sidewalk infrastructure and crossing treatments</t>
    </r>
  </si>
  <si>
    <r>
      <rPr>
        <sz val="6"/>
        <rFont val="Arial"/>
        <family val="2"/>
      </rPr>
      <t>Bike Program Discretionary (Gap Program)</t>
    </r>
  </si>
  <si>
    <r>
      <rPr>
        <sz val="6"/>
        <rFont val="Arial"/>
        <family val="2"/>
      </rPr>
      <t>Cities within Hennepin County and park agencies</t>
    </r>
  </si>
  <si>
    <r>
      <rPr>
        <sz val="6"/>
        <rFont val="Arial"/>
        <family val="2"/>
      </rPr>
      <t>The project must be a designated gap on the most current Hennepin County Bicycle Gap map.</t>
    </r>
  </si>
  <si>
    <r>
      <rPr>
        <sz val="6"/>
        <rFont val="Arial"/>
        <family val="2"/>
      </rPr>
      <t>Construction of trails, bike lanes, shoulder widening, bridges, tunnels, etc.  Project design and plan preparation are eligible expenses.</t>
    </r>
  </si>
  <si>
    <r>
      <rPr>
        <sz val="6"/>
        <color rgb="FF00529F"/>
        <rFont val="Arial"/>
        <family val="2"/>
      </rPr>
      <t>Bikeway Participation Program</t>
    </r>
  </si>
  <si>
    <r>
      <rPr>
        <sz val="6"/>
        <rFont val="Arial"/>
        <family val="2"/>
      </rPr>
      <t>Cities and independent park districts within Hennepin County</t>
    </r>
  </si>
  <si>
    <r>
      <rPr>
        <sz val="6"/>
        <rFont val="Arial"/>
        <family val="2"/>
      </rPr>
      <t>The primary goal of the Bikeway Participation Program is to expand and enhance the Hennepin County bikeway network identified in the county’s 2040 Bicycle Transportation Plan (bike plan). Priority is given to projects that improve bike safety, increase percieved safety and comfort, increase bicycling, increase opportunities for active living, contribute to a denser network of bikeways and complete streets and provide contextually appropriate bikeway facilities.</t>
    </r>
  </si>
  <si>
    <r>
      <rPr>
        <sz val="6"/>
        <rFont val="Arial"/>
        <family val="2"/>
      </rPr>
      <t>Feasibility studies, project design and plan preparation and construction of trails, bike lanes, protected bike lanes, improvement to existing bikeways, shoulder widening, bridges, tunnels, etc.</t>
    </r>
  </si>
  <si>
    <r>
      <rPr>
        <sz val="6"/>
        <color rgb="FF00529F"/>
        <rFont val="Arial"/>
        <family val="2"/>
      </rPr>
      <t>HOME Investment Partnership</t>
    </r>
  </si>
  <si>
    <r>
      <rPr>
        <sz val="6"/>
        <rFont val="Arial"/>
        <family val="2"/>
      </rPr>
      <t>HUD funds available through local jurisdictions</t>
    </r>
  </si>
  <si>
    <r>
      <rPr>
        <sz val="6"/>
        <rFont val="Arial"/>
        <family val="2"/>
      </rPr>
      <t>Grant/loan</t>
    </r>
  </si>
  <si>
    <r>
      <rPr>
        <sz val="6"/>
        <rFont val="Arial"/>
        <family val="2"/>
      </rPr>
      <t>Suburbs in Hennepin County</t>
    </r>
  </si>
  <si>
    <r>
      <rPr>
        <sz val="6"/>
        <rFont val="Arial"/>
        <family val="2"/>
      </rPr>
      <t>The HOME Investment Partnerships Program (HOME) is a flexible federal grant program that allows jurisdictions to fund affordable housing activities for very low and low-income families or individuals, homeless families, and persons with special needs. Funds are distributed from the county or city level depending on location.</t>
    </r>
  </si>
  <si>
    <r>
      <rPr>
        <sz val="6"/>
        <rFont val="Arial"/>
        <family val="2"/>
      </rPr>
      <t>New construction of affordable housing units, rehabilitation of owner and rental properties, and acquisition</t>
    </r>
  </si>
  <si>
    <r>
      <rPr>
        <sz val="6"/>
        <color rgb="FF00529F"/>
        <rFont val="Arial"/>
        <family val="2"/>
      </rPr>
      <t>Community Development Block Grant</t>
    </r>
  </si>
  <si>
    <r>
      <rPr>
        <sz val="6"/>
        <rFont val="Arial"/>
        <family val="2"/>
      </rPr>
      <t>Suburban communities in Hennepin County (except Bloomington, Eden Prairie, Minnetonka, and Plymouth)</t>
    </r>
  </si>
  <si>
    <r>
      <rPr>
        <sz val="6"/>
        <rFont val="Arial"/>
        <family val="2"/>
      </rPr>
      <t>Funding is provided by the U.S. Department of Housing and Urban Development (HUD) to help with community revitalization and public services. Hennepin County funding serves suburban cities with the exception of those who receive CDBG funds directly from HUD.</t>
    </r>
  </si>
  <si>
    <r>
      <rPr>
        <sz val="6"/>
        <rFont val="Arial"/>
        <family val="2"/>
      </rPr>
      <t>Property acquisition, rehabilitation, and soft costs to facilitate affordable housing development and public services</t>
    </r>
  </si>
  <si>
    <r>
      <rPr>
        <sz val="6"/>
        <color rgb="FF1F487C"/>
        <rFont val="Arial"/>
        <family val="2"/>
      </rPr>
      <t>Feasibility and Technical Assistance Grants</t>
    </r>
  </si>
  <si>
    <r>
      <rPr>
        <sz val="6"/>
        <rFont val="Arial"/>
        <family val="2"/>
      </rPr>
      <t>Local Initiatives Support Corporation (LISC)</t>
    </r>
  </si>
  <si>
    <r>
      <rPr>
        <sz val="6"/>
        <rFont val="Arial"/>
        <family val="2"/>
      </rPr>
      <t>Nonprofit developers</t>
    </r>
  </si>
  <si>
    <r>
      <rPr>
        <sz val="6"/>
        <rFont val="Arial"/>
        <family val="2"/>
      </rPr>
      <t>A small grant (less than $7,500) to assess the feasibility of promising real estate projects.</t>
    </r>
  </si>
  <si>
    <r>
      <rPr>
        <sz val="6"/>
        <rFont val="Arial"/>
        <family val="2"/>
      </rPr>
      <t>Market study, complete preliminary achitectural designs, hire consulting assistance</t>
    </r>
  </si>
  <si>
    <r>
      <rPr>
        <sz val="6"/>
        <color rgb="FF1F487C"/>
        <rFont val="Arial"/>
        <family val="2"/>
      </rPr>
      <t>Predevelopment Recoverable Grants</t>
    </r>
  </si>
  <si>
    <r>
      <rPr>
        <sz val="6"/>
        <rFont val="Arial"/>
        <family val="2"/>
      </rPr>
      <t>0% interest loans</t>
    </r>
  </si>
  <si>
    <r>
      <rPr>
        <sz val="6"/>
        <rFont val="Arial"/>
        <family val="2"/>
      </rPr>
      <t>Nonprofit developers can apply for grants of up to $50,000 to cover the cost securing the development site and positioning the project for successful financing.</t>
    </r>
  </si>
  <si>
    <r>
      <rPr>
        <sz val="6"/>
        <rFont val="Arial"/>
        <family val="2"/>
      </rPr>
      <t>Architectural designs, legal work, survey and engineering studies, environmental testing</t>
    </r>
  </si>
  <si>
    <r>
      <rPr>
        <sz val="6"/>
        <color rgb="FF00529F"/>
        <rFont val="Arial"/>
        <family val="2"/>
      </rPr>
      <t>The Coaction Fund</t>
    </r>
  </si>
  <si>
    <r>
      <rPr>
        <sz val="6"/>
        <rFont val="Arial"/>
        <family val="2"/>
      </rPr>
      <t>Local Initiatives Support Corporation (LISC) Twin Cities</t>
    </r>
  </si>
  <si>
    <r>
      <rPr>
        <sz val="6"/>
        <rFont val="Arial"/>
        <family val="2"/>
      </rPr>
      <t>Nonprofit, Twin Cities-based organizations, or partnerships of organizations, focused on physical and economic development (e.g. income, asset or wealth building)</t>
    </r>
  </si>
  <si>
    <r>
      <rPr>
        <sz val="6"/>
        <rFont val="Arial"/>
        <family val="2"/>
      </rPr>
      <t>Capacity building program for community-based development.</t>
    </r>
  </si>
  <si>
    <r>
      <rPr>
        <sz val="6"/>
        <rFont val="Arial"/>
        <family val="2"/>
      </rPr>
      <t>Planning/ Development Financing</t>
    </r>
  </si>
  <si>
    <r>
      <rPr>
        <sz val="6"/>
        <color rgb="FF1F487C"/>
        <rFont val="Arial"/>
        <family val="2"/>
      </rPr>
      <t>Low Impact Redevelopment Program</t>
    </r>
  </si>
  <si>
    <r>
      <rPr>
        <sz val="6"/>
        <rFont val="Arial"/>
        <family val="2"/>
      </rPr>
      <t>Cities, nonprofits, private developers</t>
    </r>
  </si>
  <si>
    <r>
      <rPr>
        <sz val="6"/>
        <rFont val="Arial"/>
        <family val="2"/>
      </rPr>
      <t>Applicant must assume the long-term maintenance and operations of the stormwater infrastructure.</t>
    </r>
  </si>
  <si>
    <r>
      <rPr>
        <sz val="6"/>
        <rFont val="Arial"/>
        <family val="2"/>
      </rPr>
      <t>Stormwater management infrastructure that exceeds the normal regulatory stormwater requirements</t>
    </r>
  </si>
  <si>
    <r>
      <rPr>
        <sz val="6"/>
        <color rgb="FF00529F"/>
        <rFont val="Arial"/>
        <family val="2"/>
      </rPr>
      <t>Stewardship Fund</t>
    </r>
  </si>
  <si>
    <r>
      <rPr>
        <sz val="6"/>
        <rFont val="Arial"/>
        <family val="2"/>
      </rPr>
      <t>Mississippi Watershed Management Organization (MWMO)</t>
    </r>
  </si>
  <si>
    <r>
      <rPr>
        <sz val="6"/>
        <rFont val="Arial"/>
        <family val="2"/>
      </rPr>
      <t>Organizations that are members of the MWMO Joint Powers Agreement are eligible</t>
    </r>
  </si>
  <si>
    <r>
      <rPr>
        <sz val="6"/>
        <rFont val="Arial"/>
        <family val="2"/>
      </rPr>
      <t>The goal fo the grant program is to develop partnerships with community organizations; protect or improve the quality of the water, habitat, and natural resources; and build community understandings, knowledge, and initiative related to water, habitat and natural resource issues and solutions.</t>
    </r>
  </si>
  <si>
    <r>
      <rPr>
        <sz val="6"/>
        <rFont val="Arial"/>
        <family val="2"/>
      </rPr>
      <t>Ramsey County HRA</t>
    </r>
  </si>
  <si>
    <r>
      <rPr>
        <sz val="6"/>
        <rFont val="Arial"/>
        <family val="2"/>
      </rPr>
      <t>Ramsey County and Ramsey County municipalities, public and private for-profit and not</t>
    </r>
    <r>
      <rPr>
        <sz val="6"/>
        <rFont val="Cambria Math"/>
        <family val="1"/>
      </rPr>
      <t>‐</t>
    </r>
    <r>
      <rPr>
        <sz val="6"/>
        <rFont val="Arial"/>
        <family val="2"/>
      </rPr>
      <t>for</t>
    </r>
    <r>
      <rPr>
        <sz val="6"/>
        <rFont val="Cambria Math"/>
        <family val="1"/>
      </rPr>
      <t>‐</t>
    </r>
    <r>
      <rPr>
        <sz val="6"/>
        <rFont val="Arial"/>
        <family val="2"/>
      </rPr>
      <t>profit agencies and organizations</t>
    </r>
  </si>
  <si>
    <r>
      <rPr>
        <sz val="6"/>
        <rFont val="Arial"/>
        <family val="2"/>
      </rPr>
      <t>Ramsey County recognizes the need to transform contaminated property into viable use. Land acquisition and construction costs are rising rapidly and little undeveloped property remains. Re</t>
    </r>
    <r>
      <rPr>
        <sz val="6"/>
        <rFont val="Cambria Math"/>
        <family val="1"/>
      </rPr>
      <t>‐</t>
    </r>
    <r>
      <rPr>
        <sz val="6"/>
        <rFont val="Arial"/>
        <family val="2"/>
      </rPr>
      <t>use of existing sites can increase development costs and can leave owners with the additional costs of mitigating contamination created by prior land uses. Ramsey County wishes to facilitate preservation and enhancement of the property tax base through brownfields clean</t>
    </r>
    <r>
      <rPr>
        <sz val="6"/>
        <rFont val="Cambria Math"/>
        <family val="1"/>
      </rPr>
      <t>‐</t>
    </r>
    <r>
      <rPr>
        <sz val="6"/>
        <rFont val="Arial"/>
        <family val="2"/>
      </rPr>
      <t>up.</t>
    </r>
  </si>
  <si>
    <r>
      <rPr>
        <sz val="6"/>
        <rFont val="Arial"/>
        <family val="2"/>
      </rPr>
      <t>Acquistion, remediation and limited property improvements</t>
    </r>
  </si>
  <si>
    <r>
      <rPr>
        <sz val="6"/>
        <color rgb="FF00529F"/>
        <rFont val="Arial"/>
        <family val="2"/>
      </rPr>
      <t>Tax Base Revitalization Account (TBRA)</t>
    </r>
  </si>
  <si>
    <r>
      <rPr>
        <sz val="6"/>
        <rFont val="Arial"/>
        <family val="2"/>
      </rPr>
      <t>Metropolitan Council</t>
    </r>
  </si>
  <si>
    <r>
      <rPr>
        <sz val="6"/>
        <rFont val="Arial"/>
        <family val="2"/>
      </rPr>
      <t xml:space="preserve">Statutory or home rule charter cities or towns that are participating in the </t>
    </r>
    <r>
      <rPr>
        <i/>
        <sz val="6"/>
        <rFont val="Arial"/>
        <family val="2"/>
      </rPr>
      <t xml:space="preserve">Metropolitan Livable Communities Housing Incentives Program.
</t>
    </r>
    <r>
      <rPr>
        <sz val="6"/>
        <rFont val="Arial"/>
        <family val="2"/>
      </rPr>
      <t>Metropolitan counties and local development authorities are also eligible to apply for projects that are located in LCA-participating communities</t>
    </r>
  </si>
  <si>
    <r>
      <rPr>
        <sz val="6"/>
        <rFont val="Arial"/>
        <family val="2"/>
      </rPr>
      <t>Provides funds to investigate and clean up polluted land in areas that have lost commercial/industrial activity to make them available for economic redevelopment that enhances the tax base of the recipient municipality while promoting job retention or job growth and/or the production of affordable housing.</t>
    </r>
  </si>
  <si>
    <r>
      <rPr>
        <sz val="6"/>
        <rFont val="Arial"/>
        <family val="2"/>
      </rPr>
      <t>Environmental site investigation and cleanup</t>
    </r>
  </si>
  <si>
    <r>
      <rPr>
        <sz val="6"/>
        <color rgb="FF00529F"/>
        <rFont val="Arial"/>
        <family val="2"/>
      </rPr>
      <t>Regional Transportation Solicitation</t>
    </r>
  </si>
  <si>
    <r>
      <rPr>
        <sz val="6"/>
        <rFont val="Arial"/>
        <family val="2"/>
      </rPr>
      <t>Metropolitan Council (Transportation Advisory Board, TAB)</t>
    </r>
  </si>
  <si>
    <r>
      <rPr>
        <sz val="6"/>
        <rFont val="Arial"/>
        <family val="2"/>
      </rPr>
      <t>Local governments, transit agencies, national resource or public land agencies, school districts, local education agencies, or schools, Tribal governments, local government entity responsible for trails</t>
    </r>
  </si>
  <si>
    <r>
      <rPr>
        <sz val="6"/>
        <rFont val="Arial"/>
        <family val="2"/>
      </rPr>
      <t>This regional solicitation for federal transportation project funding is part of the Metropolitan Council’s federally-required continuing, comprehensive, and cooperative transportation planning process for the Twin Cities Metropolitan Area. The funding program and related rules and requirements are established by the U.S. Department of Transportation (USDOT) and administered locally through collaboration with the Federal Highway Administration (FHWA), the Federal Transit Administration (FTA), and the Minnesota Department of Transportation (MnDOT).</t>
    </r>
  </si>
  <si>
    <r>
      <rPr>
        <sz val="6"/>
        <rFont val="Arial"/>
        <family val="2"/>
      </rPr>
      <t>There are three application categories, grouped by mode:  roadways including multimodal elements, transit and travel demand management, and bicycle and pedestrian features.</t>
    </r>
  </si>
  <si>
    <r>
      <rPr>
        <sz val="6"/>
        <color rgb="FF00529F"/>
        <rFont val="Arial"/>
        <family val="2"/>
      </rPr>
      <t>Transportation Improvement Program (TIP) (Not the program originating funds, but a listing of how federal and state transportation funds will be spent)</t>
    </r>
  </si>
  <si>
    <r>
      <rPr>
        <sz val="6"/>
        <rFont val="Arial"/>
        <family val="2"/>
      </rPr>
      <t>Summary of federally funded regional transportation projects</t>
    </r>
  </si>
  <si>
    <r>
      <rPr>
        <sz val="6"/>
        <rFont val="Arial"/>
        <family val="2"/>
      </rPr>
      <t>N/A</t>
    </r>
  </si>
  <si>
    <r>
      <rPr>
        <sz val="6"/>
        <rFont val="Arial"/>
        <family val="2"/>
      </rPr>
      <t xml:space="preserve">The TIP documents the 5-year allocation of federal funds to local transportation projects. The TIP includes federal funds allocated through the regional solicitation process, and federal formula funds programmed by MnDOT, the Council and transit providers.
</t>
    </r>
    <r>
      <rPr>
        <sz val="6"/>
        <rFont val="Arial"/>
        <family val="2"/>
      </rPr>
      <t xml:space="preserve">These allocation decisions are governed in part by the Development Framework and the Metropolitan Council's 2030 Transportation Policy Plan (TPP), which  sets overall regional transportation policy and details major long-range transportation plans.
</t>
    </r>
    <r>
      <rPr>
        <sz val="6"/>
        <rFont val="Arial"/>
        <family val="2"/>
      </rPr>
      <t>In some cases, this funding may be used to support TOD projects. Any priorities for TOD would be outlined in the Development Framework or TPP.</t>
    </r>
  </si>
  <si>
    <r>
      <rPr>
        <sz val="6"/>
        <rFont val="Arial"/>
        <family val="2"/>
      </rPr>
      <t>Transportation infrastructure including: highways/roads, bike/ped, transit/tdm, and other.</t>
    </r>
  </si>
  <si>
    <r>
      <rPr>
        <sz val="6"/>
        <color rgb="FF00529F"/>
        <rFont val="Arial"/>
        <family val="2"/>
      </rPr>
      <t>Local Housing Incentive Account (LHIA)</t>
    </r>
  </si>
  <si>
    <r>
      <rPr>
        <sz val="6"/>
        <rFont val="Arial"/>
        <family val="2"/>
      </rPr>
      <t xml:space="preserve">Local units of government eligible to receive LHIA funding are those communities that are participating in the </t>
    </r>
    <r>
      <rPr>
        <i/>
        <sz val="6"/>
        <rFont val="Arial"/>
        <family val="2"/>
      </rPr>
      <t>Metropolitan Livable Communities Housing Incentives Program</t>
    </r>
  </si>
  <si>
    <r>
      <rPr>
        <sz val="6"/>
        <rFont val="Arial"/>
        <family val="2"/>
      </rPr>
      <t>Provides funding to communities to expand and preserve lifecycle and affordable rental and ownership housing. These funds may be used for costs associated with projects that help municipalities meet their negotiated LCA housing goals, including, but not limited to, acquisition, rehabilitation, and construction of permanent affordable and life-cycle housing.</t>
    </r>
  </si>
  <si>
    <r>
      <rPr>
        <sz val="6"/>
        <rFont val="Arial"/>
        <family val="2"/>
      </rPr>
      <t>Finance affordable housing projects</t>
    </r>
  </si>
  <si>
    <r>
      <rPr>
        <sz val="6"/>
        <color rgb="FF00529F"/>
        <rFont val="Arial"/>
        <family val="2"/>
      </rPr>
      <t>Livable Communities Act (LCA) Transit Oriented Development Program (TOD)</t>
    </r>
  </si>
  <si>
    <r>
      <rPr>
        <sz val="6"/>
        <rFont val="Arial"/>
        <family val="2"/>
      </rPr>
      <t>Statutory or home rule charter cities or towns that are participating in the Metropolitan Livable Communities Housing Incentives Program; Metropolitan counties and development authorities with an eligible TOD Area</t>
    </r>
  </si>
  <si>
    <r>
      <rPr>
        <sz val="6"/>
        <rFont val="Arial"/>
        <family val="2"/>
      </rPr>
      <t>Provides funding resources to help catalyze Transit Oriented Development in and around light rail transit, commuter rail and high-frequency bus transit stations.</t>
    </r>
  </si>
  <si>
    <r>
      <rPr>
        <sz val="6"/>
        <rFont val="Arial"/>
        <family val="2"/>
      </rPr>
      <t>Land acquisition, pre-development, public infrastructure and contamination cleanup (to catalyze TOD projects)</t>
    </r>
  </si>
  <si>
    <r>
      <rPr>
        <sz val="6"/>
        <color rgb="FF00529F"/>
        <rFont val="Arial"/>
        <family val="2"/>
      </rPr>
      <t>Livable Communities Demonstration Account (LCDA)</t>
    </r>
  </si>
  <si>
    <r>
      <rPr>
        <sz val="6"/>
        <rFont val="Arial"/>
        <family val="2"/>
      </rPr>
      <t>Statutory or home rule charter cities or towns that are participating in the Metropolitan Livable Communities Housing Incentives Program; Metropolitan counties and development authorities</t>
    </r>
  </si>
  <si>
    <r>
      <rPr>
        <sz val="6"/>
        <rFont val="Arial"/>
        <family val="2"/>
      </rPr>
      <t>Implement community development objectives and comprehensive plans. Development grants provide funds to support projects that connect development or redevelopment with transit, intensify land uses, connect housing and employment, provide a mix of housing and affordability, and/or provide infrastructure to connect communities and attract investment.</t>
    </r>
  </si>
  <si>
    <r>
      <rPr>
        <sz val="6"/>
        <rFont val="Arial"/>
        <family val="2"/>
      </rPr>
      <t>Site acquisition, limited site improvements or basic or placemaking public infrastructure (to catalyze development projects)</t>
    </r>
  </si>
  <si>
    <r>
      <rPr>
        <sz val="6"/>
        <color rgb="FF1F487C"/>
        <rFont val="Arial"/>
        <family val="2"/>
      </rPr>
      <t>Bank Qualified Bank Direct Tax-Exempt Loan Program</t>
    </r>
  </si>
  <si>
    <r>
      <rPr>
        <sz val="6"/>
        <rFont val="Arial"/>
        <family val="2"/>
      </rPr>
      <t>City of Minneapolis - CPED</t>
    </r>
  </si>
  <si>
    <r>
      <rPr>
        <sz val="6"/>
        <rFont val="Arial"/>
        <family val="2"/>
      </rPr>
      <t>Non-profit organizations</t>
    </r>
  </si>
  <si>
    <r>
      <rPr>
        <sz val="6"/>
        <rFont val="Arial"/>
        <family val="2"/>
      </rPr>
      <t>The City of Minneapolis offers cost-effective tax-exempt financing for capital projects for smaller 501 (c)(3) organizations for projects in the $500,000 to $2 million range. The program offers lower than typical conventional interest rates as a result of the tax-exempt status of interest to the bank purchasing the bonds, as well as lower cost of issuance and less lead- time from application to actual funding since the program documents are pre-approved by the City of Minneapolis and Bond Counsel.</t>
    </r>
  </si>
  <si>
    <r>
      <rPr>
        <sz val="6"/>
        <rFont val="Arial"/>
        <family val="2"/>
      </rPr>
      <t>Capital projects</t>
    </r>
  </si>
  <si>
    <r>
      <rPr>
        <sz val="6"/>
        <color rgb="FF1F487C"/>
        <rFont val="Arial"/>
        <family val="2"/>
      </rPr>
      <t>New Markets Tax Credits</t>
    </r>
  </si>
  <si>
    <r>
      <rPr>
        <sz val="6"/>
        <rFont val="Arial"/>
        <family val="2"/>
      </rPr>
      <t>For-profit community development entities</t>
    </r>
  </si>
  <si>
    <r>
      <rPr>
        <sz val="6"/>
        <rFont val="Arial"/>
        <family val="2"/>
      </rPr>
      <t>NMTCs were created by the Community Renewal Tax Relief Act of 2000, and are meant to provide gap financing to projects and developments in low-income communities. The program awards investors tax credits between 5 and 6% for seven years.</t>
    </r>
  </si>
  <si>
    <r>
      <rPr>
        <sz val="6"/>
        <rFont val="Arial"/>
        <family val="2"/>
      </rPr>
      <t>Real estate development in low income areas</t>
    </r>
  </si>
  <si>
    <r>
      <rPr>
        <sz val="6"/>
        <color rgb="FF1F487C"/>
        <rFont val="Arial"/>
        <family val="2"/>
      </rPr>
      <t>Minneapolis Business Development Fund</t>
    </r>
  </si>
  <si>
    <r>
      <rPr>
        <sz val="6"/>
        <rFont val="Arial"/>
        <family val="2"/>
      </rPr>
      <t>Business located with the city limits of Minneapolis that require redevelopment or property acquisition to expand</t>
    </r>
  </si>
  <si>
    <r>
      <rPr>
        <sz val="6"/>
        <rFont val="Arial"/>
        <family val="2"/>
      </rPr>
      <t>The BDF is a financial tool provided to Minneapolis based businesses for assistance in redevelopment projects that have a potential for the creation of jobs. The BDF provides Minneapolis business loans of up to $75,000 and the opportunity for prepayment credits to be earned for each Minneapolis resident hired.</t>
    </r>
  </si>
  <si>
    <r>
      <rPr>
        <sz val="6"/>
        <rFont val="Arial"/>
        <family val="2"/>
      </rPr>
      <t>Real estate or building expansion</t>
    </r>
  </si>
  <si>
    <r>
      <rPr>
        <sz val="6"/>
        <color rgb="FF00529F"/>
        <rFont val="Arial"/>
        <family val="2"/>
      </rPr>
      <t>Minneapolis Great Streets Program</t>
    </r>
  </si>
  <si>
    <r>
      <rPr>
        <sz val="6"/>
        <rFont val="Arial"/>
        <family val="2"/>
      </rPr>
      <t>Grant/Loan</t>
    </r>
  </si>
  <si>
    <r>
      <rPr>
        <sz val="6"/>
        <rFont val="Arial"/>
        <family val="2"/>
      </rPr>
      <t>Commercial businesses and property owners located in Great Streets-eligible areas</t>
    </r>
  </si>
  <si>
    <r>
      <rPr>
        <sz val="6"/>
        <rFont val="Arial"/>
        <family val="2"/>
      </rPr>
      <t>A neighborhood business district program.</t>
    </r>
  </si>
  <si>
    <r>
      <rPr>
        <sz val="6"/>
        <rFont val="Arial"/>
        <family val="2"/>
      </rPr>
      <t>Business façade improvements and commercial real estate development</t>
    </r>
  </si>
  <si>
    <r>
      <rPr>
        <sz val="6"/>
        <color rgb="FF00529F"/>
        <rFont val="Arial"/>
        <family val="2"/>
      </rPr>
      <t>Minneapolis Affordable Housing Trust Fund (AHTF)</t>
    </r>
  </si>
  <si>
    <r>
      <rPr>
        <sz val="6"/>
        <rFont val="Arial"/>
        <family val="2"/>
      </rPr>
      <t>Nonprofit or for-profit developers</t>
    </r>
  </si>
  <si>
    <r>
      <rPr>
        <sz val="6"/>
        <rFont val="Arial"/>
        <family val="2"/>
      </rPr>
      <t>Used to provide gap financing (the difference between conventional financing and project costs) for affordable and mixed-income rental housing production and preservation projects. This is a city-wide program, but TOD projects receive additional points in several scoring categories. See program description for additional details.</t>
    </r>
  </si>
  <si>
    <r>
      <rPr>
        <sz val="6"/>
        <rFont val="Arial"/>
        <family val="2"/>
      </rPr>
      <t>Affordable rental housing</t>
    </r>
  </si>
  <si>
    <r>
      <rPr>
        <sz val="6"/>
        <rFont val="Arial"/>
        <family val="2"/>
      </rPr>
      <t>Minneapolis Capital Acquisition Revolving Fund (CARF)</t>
    </r>
  </si>
  <si>
    <r>
      <rPr>
        <sz val="6"/>
        <rFont val="Arial"/>
        <family val="2"/>
      </rPr>
      <t>CPED will have an open nomination process to solicit suggestions for specific sites and projects from neighborhood organizations, developers, city staff and other interested parties.</t>
    </r>
  </si>
  <si>
    <r>
      <rPr>
        <sz val="6"/>
        <rFont val="Arial"/>
        <family val="2"/>
      </rPr>
      <t>Can be used to acquire property for redevelopment along commercial and transit corridors and at commercial nodes designated by The Minneapolis Plan. Funds can be used to assemble or aid in assembly of larger sites for development of new commercial buildings, mixed residential and commercial buildings and mixed-income rental and ownership multifamily housing.</t>
    </r>
  </si>
  <si>
    <r>
      <rPr>
        <sz val="6"/>
        <rFont val="Arial"/>
        <family val="2"/>
      </rPr>
      <t>Land acqisition</t>
    </r>
  </si>
  <si>
    <r>
      <rPr>
        <sz val="6"/>
        <color rgb="FF1F487C"/>
        <rFont val="Arial"/>
        <family val="2"/>
      </rPr>
      <t>Grow North</t>
    </r>
  </si>
  <si>
    <r>
      <rPr>
        <sz val="6"/>
        <rFont val="Arial"/>
        <family val="2"/>
      </rPr>
      <t>For-profit businesses that bring at least 40 jobs to North Minneapolis</t>
    </r>
  </si>
  <si>
    <r>
      <rPr>
        <sz val="6"/>
        <rFont val="Arial"/>
        <family val="2"/>
      </rPr>
      <t>Grow North is a new financial incentive package being offered by the City of Minneapolis aimed at bringing jobs-intensive business investment to North Minneapolis. Loans up to 200,000 are available, including $5,000 in forgiveness for each North Minneapolis resident hired</t>
    </r>
  </si>
  <si>
    <r>
      <rPr>
        <sz val="6"/>
        <rFont val="Arial"/>
        <family val="2"/>
      </rPr>
      <t>Acquisition, building improvements, new construction</t>
    </r>
  </si>
  <si>
    <r>
      <rPr>
        <sz val="6"/>
        <color rgb="FF00529F"/>
        <rFont val="Arial"/>
        <family val="2"/>
      </rPr>
      <t>Higher Density Corridor Housing Program</t>
    </r>
  </si>
  <si>
    <r>
      <rPr>
        <sz val="6"/>
        <rFont val="Arial"/>
        <family val="2"/>
      </rPr>
      <t>Land Bank</t>
    </r>
  </si>
  <si>
    <r>
      <rPr>
        <sz val="6"/>
        <rFont val="Arial"/>
        <family val="2"/>
      </rPr>
      <t>Neighborhood organizations, nonprofit and for- profit developers, CPED staff and other interested parties can nominate sites for the program</t>
    </r>
  </si>
  <si>
    <r>
      <rPr>
        <sz val="6"/>
        <rFont val="Arial"/>
        <family val="2"/>
      </rPr>
      <t>Nominate sites to be acquired by CPED, to be used to create multifamily housing developments on or near community, commercial and transit corridors. At least 20% of the housing units must be affordable at &lt;50% MMI (city affordable housing policy) and at least 51% must be affordable at &lt;80% MMI (CDBG regulations). Funds can be used for acquisition, relocation, demolition, property management and related costs.</t>
    </r>
  </si>
  <si>
    <r>
      <rPr>
        <sz val="6"/>
        <rFont val="Arial"/>
        <family val="2"/>
      </rPr>
      <t>Acquisition, relocation, demolition, property management</t>
    </r>
  </si>
  <si>
    <r>
      <rPr>
        <sz val="6"/>
        <color rgb="FF1F487C"/>
        <rFont val="Arial"/>
        <family val="2"/>
      </rPr>
      <t>Neighborhood Sale Tax Revitalization (STAR)</t>
    </r>
  </si>
  <si>
    <r>
      <rPr>
        <sz val="6"/>
        <rFont val="Arial"/>
        <family val="2"/>
      </rPr>
      <t>City of St. Paul</t>
    </r>
  </si>
  <si>
    <r>
      <rPr>
        <sz val="6"/>
        <rFont val="Arial"/>
        <family val="2"/>
      </rPr>
      <t>Loan and Grant</t>
    </r>
  </si>
  <si>
    <r>
      <rPr>
        <sz val="6"/>
        <rFont val="Arial"/>
        <family val="2"/>
      </rPr>
      <t>Public, private, non-profit and for profit developers</t>
    </r>
  </si>
  <si>
    <r>
      <rPr>
        <sz val="6"/>
        <rFont val="Arial"/>
        <family val="2"/>
      </rPr>
      <t>Funded through sales taxes, this program provides loans and grants for physical capital improvement projects in St. Paul neighborhoods.</t>
    </r>
  </si>
  <si>
    <r>
      <rPr>
        <sz val="6"/>
        <rFont val="Arial"/>
        <family val="2"/>
      </rPr>
      <t>commerical and housing rehabilitation, streescape projects, economic development activities</t>
    </r>
  </si>
  <si>
    <r>
      <rPr>
        <sz val="6"/>
        <color rgb="FF00529F"/>
        <rFont val="Arial"/>
        <family val="2"/>
      </rPr>
      <t>Housing Revenue Bonds (HRB) with 4% LIHTC</t>
    </r>
  </si>
  <si>
    <r>
      <rPr>
        <sz val="6"/>
        <rFont val="Arial"/>
        <family val="2"/>
      </rPr>
      <t>Minneapolis, St. Paul, Washington County, Dakota County</t>
    </r>
  </si>
  <si>
    <r>
      <rPr>
        <sz val="6"/>
        <rFont val="Arial"/>
        <family val="2"/>
      </rPr>
      <t>Bond</t>
    </r>
  </si>
  <si>
    <r>
      <rPr>
        <sz val="6"/>
        <rFont val="Arial"/>
        <family val="2"/>
      </rPr>
      <t>For-profit and nonprofit developers of affordable rental housing</t>
    </r>
  </si>
  <si>
    <r>
      <rPr>
        <sz val="6"/>
        <rFont val="Arial"/>
        <family val="2"/>
      </rPr>
      <t>New production and preservation of existing affordable rental housing.</t>
    </r>
  </si>
  <si>
    <r>
      <rPr>
        <sz val="6"/>
        <rFont val="Arial"/>
        <family val="2"/>
      </rPr>
      <t>See program guides for additional detail</t>
    </r>
  </si>
  <si>
    <r>
      <rPr>
        <sz val="6"/>
        <color rgb="FF00529F"/>
        <rFont val="Arial"/>
        <family val="2"/>
      </rPr>
      <t>Low Income Housing Tax Credits - LIHTC (9%)</t>
    </r>
  </si>
  <si>
    <r>
      <rPr>
        <sz val="6"/>
        <rFont val="Arial"/>
        <family val="2"/>
      </rPr>
      <t>Development Fees</t>
    </r>
  </si>
  <si>
    <r>
      <rPr>
        <sz val="6"/>
        <rFont val="Arial"/>
        <family val="2"/>
      </rPr>
      <t>Local government</t>
    </r>
  </si>
  <si>
    <r>
      <rPr>
        <sz val="6"/>
        <rFont val="Arial"/>
        <family val="2"/>
      </rPr>
      <t>Local</t>
    </r>
  </si>
  <si>
    <r>
      <rPr>
        <sz val="6"/>
        <rFont val="Arial"/>
        <family val="2"/>
      </rPr>
      <t>Local plan fees for approval of development projects that fund not only current planning/permitting staff, but also long-range planning staff who perform strategic land use, urban design, and less frequently, capital improvement planning related to transit corridor and station area development.</t>
    </r>
  </si>
  <si>
    <r>
      <rPr>
        <sz val="6"/>
        <rFont val="Arial"/>
        <family val="2"/>
      </rPr>
      <t>Planning</t>
    </r>
  </si>
  <si>
    <r>
      <rPr>
        <sz val="6"/>
        <rFont val="Arial"/>
        <family val="2"/>
      </rPr>
      <t>Tax Abatement</t>
    </r>
  </si>
  <si>
    <r>
      <rPr>
        <sz val="6"/>
        <rFont val="Arial"/>
        <family val="2"/>
      </rPr>
      <t>Local Government</t>
    </r>
  </si>
  <si>
    <r>
      <rPr>
        <sz val="6"/>
        <rFont val="Arial"/>
        <family val="2"/>
      </rPr>
      <t>Varies</t>
    </r>
  </si>
  <si>
    <r>
      <rPr>
        <sz val="6"/>
        <rFont val="Arial"/>
        <family val="2"/>
      </rPr>
      <t>Full or partial exemption form real estate taxes for a limited time period.</t>
    </r>
  </si>
  <si>
    <r>
      <rPr>
        <sz val="6"/>
        <rFont val="Arial"/>
        <family val="2"/>
      </rPr>
      <t>Assessments</t>
    </r>
  </si>
  <si>
    <r>
      <rPr>
        <sz val="6"/>
        <rFont val="Arial"/>
        <family val="2"/>
      </rPr>
      <t>Assessments can be applied to developments to fund infrastructure improvements</t>
    </r>
  </si>
  <si>
    <r>
      <rPr>
        <sz val="6"/>
        <rFont val="Arial"/>
        <family val="2"/>
      </rPr>
      <t>Local Property Tax Levies</t>
    </r>
  </si>
  <si>
    <r>
      <rPr>
        <sz val="6"/>
        <rFont val="Arial"/>
        <family val="2"/>
      </rPr>
      <t>Municipal</t>
    </r>
  </si>
  <si>
    <r>
      <rPr>
        <sz val="6"/>
        <rFont val="Arial"/>
        <family val="2"/>
      </rPr>
      <t>Local governments may impose taxes which can be used on community services (infrastructure, transit etc.).</t>
    </r>
  </si>
  <si>
    <r>
      <rPr>
        <sz val="6"/>
        <rFont val="Arial"/>
        <family val="2"/>
      </rPr>
      <t>Affordable housing, transit, infrastructure</t>
    </r>
  </si>
  <si>
    <r>
      <rPr>
        <sz val="6"/>
        <rFont val="Arial"/>
        <family val="2"/>
      </rPr>
      <t>Special Service Districts</t>
    </r>
  </si>
  <si>
    <r>
      <rPr>
        <sz val="6"/>
        <rFont val="Arial"/>
        <family val="2"/>
      </rPr>
      <t>State law mandates the creation of advisory boards through city ordinance for each special service district to advise the city on services within the district.</t>
    </r>
  </si>
  <si>
    <r>
      <rPr>
        <sz val="6"/>
        <rFont val="Arial"/>
        <family val="2"/>
      </rPr>
      <t>Special service districts are defined areas within a city where special services are rendered; Costs of the services are paid from charges to the area.</t>
    </r>
  </si>
  <si>
    <r>
      <rPr>
        <sz val="6"/>
        <rFont val="Arial"/>
        <family val="2"/>
      </rPr>
      <t>Development Impact Fees</t>
    </r>
  </si>
  <si>
    <r>
      <rPr>
        <sz val="6"/>
        <rFont val="Arial"/>
        <family val="2"/>
      </rPr>
      <t>Local governments may exact fees to compensate for the projected impact that new development will have on local public infrastructure.</t>
    </r>
  </si>
  <si>
    <r>
      <rPr>
        <sz val="6"/>
        <rFont val="Arial"/>
        <family val="2"/>
      </rPr>
      <t>Infrastructure</t>
    </r>
  </si>
  <si>
    <r>
      <rPr>
        <sz val="6"/>
        <rFont val="Arial"/>
        <family val="2"/>
      </rPr>
      <t>Benefit Assessment District</t>
    </r>
  </si>
  <si>
    <r>
      <rPr>
        <sz val="6"/>
        <rFont val="Arial"/>
        <family val="2"/>
      </rPr>
      <t>Benefit Assessment Districts assess properties in proportion to the benefit conferred by an improvement and are used to pay for local infrastructure. Provides a uniform procedure for local government agencies to finance the maintenance and operation of public systems such as drainage, flood control, and street lighting.</t>
    </r>
  </si>
  <si>
    <r>
      <rPr>
        <sz val="6"/>
        <rFont val="Arial"/>
        <family val="2"/>
      </rPr>
      <t>General Obligation Bonds</t>
    </r>
  </si>
  <si>
    <r>
      <rPr>
        <sz val="6"/>
        <rFont val="Arial"/>
        <family val="2"/>
      </rPr>
      <t>General obligation bonds are issued for municipal projects that do not generate revenue, including infrastructure upgrades. These tax-exempt bonds are backed by the full-faith-and- credit of the issuer and generally include a limited or unlimited property tax levy pledge.</t>
    </r>
  </si>
  <si>
    <r>
      <rPr>
        <sz val="6"/>
        <rFont val="Arial"/>
        <family val="2"/>
      </rPr>
      <t>Revenue Bonds</t>
    </r>
  </si>
  <si>
    <r>
      <rPr>
        <sz val="6"/>
        <rFont val="Arial"/>
        <family val="2"/>
      </rPr>
      <t>Tax-exempt revenue bonds are issued for specific public works projects and are generally secured with revenues from the infrastructure facility. They can be used to finance utilities upgrades needed to support higher intensity development around transit.</t>
    </r>
  </si>
  <si>
    <r>
      <rPr>
        <sz val="6"/>
        <rFont val="Arial"/>
        <family val="2"/>
      </rPr>
      <t>Special Tax Districts</t>
    </r>
  </si>
  <si>
    <r>
      <rPr>
        <sz val="6"/>
        <rFont val="Arial"/>
        <family val="2"/>
      </rPr>
      <t>Locally enacted; Enabled at state-level</t>
    </r>
  </si>
  <si>
    <r>
      <rPr>
        <sz val="6"/>
        <rFont val="Arial"/>
        <family val="2"/>
      </rPr>
      <t>In some states, special tax districts can retroactively pay for plans related to improvements financed by the district. For example, in California, the Mello-Roos or community facilities districts established to pay for community improvements or services can also be used to pay for planning and design work directly related to the improvements being financed.</t>
    </r>
  </si>
  <si>
    <r>
      <rPr>
        <sz val="6"/>
        <rFont val="Arial"/>
        <family val="2"/>
      </rPr>
      <t>Housing Improvement Areas</t>
    </r>
  </si>
  <si>
    <r>
      <rPr>
        <sz val="6"/>
        <rFont val="Arial"/>
        <family val="2"/>
      </rPr>
      <t>-</t>
    </r>
  </si>
  <si>
    <r>
      <rPr>
        <sz val="6"/>
        <rFont val="Arial"/>
        <family val="2"/>
      </rPr>
      <t>Housing Improvement Areas are defined areas in a city in which housing improvements may be financed with assistance from the city</t>
    </r>
  </si>
  <si>
    <r>
      <rPr>
        <sz val="6"/>
        <rFont val="Arial"/>
        <family val="2"/>
      </rPr>
      <t>Tax Increment Financing (TIF)</t>
    </r>
  </si>
  <si>
    <r>
      <rPr>
        <sz val="6"/>
        <rFont val="Arial"/>
        <family val="2"/>
      </rPr>
      <t>Local Government/ Urban Renewal Authorities</t>
    </r>
  </si>
  <si>
    <r>
      <rPr>
        <sz val="6"/>
        <rFont val="Arial"/>
        <family val="2"/>
      </rPr>
      <t>In a TIF district, the difference between a project's pre-development and post-development property tax obligation can be utilized as a source of funds to the project itself. Projected TIF revenues may be bonded against and the bond proceeds used to pay for major development initiatives or infrastructure investments that catalyze private investment and increases in property values. A TIF district is a legally defined area targeted for redevelopment.</t>
    </r>
  </si>
  <si>
    <r>
      <rPr>
        <sz val="6"/>
        <rFont val="Arial"/>
        <family val="2"/>
      </rPr>
      <t>Defined by State statute; Cities may have additional program requirements</t>
    </r>
  </si>
  <si>
    <r>
      <rPr>
        <b/>
        <sz val="8"/>
        <rFont val="Arial"/>
        <family val="2"/>
      </rPr>
      <t>PUBLIC/PRIVATE</t>
    </r>
  </si>
  <si>
    <r>
      <rPr>
        <sz val="6"/>
        <color rgb="FF00529F"/>
        <rFont val="Arial"/>
        <family val="2"/>
      </rPr>
      <t>Small Business Grants</t>
    </r>
  </si>
  <si>
    <r>
      <rPr>
        <sz val="6"/>
        <rFont val="Arial"/>
        <family val="2"/>
      </rPr>
      <t>Idea Café</t>
    </r>
  </si>
  <si>
    <r>
      <rPr>
        <sz val="6"/>
        <rFont val="Arial"/>
        <family val="2"/>
      </rPr>
      <t>Public</t>
    </r>
  </si>
  <si>
    <r>
      <rPr>
        <sz val="6"/>
        <rFont val="Arial"/>
        <family val="2"/>
      </rPr>
      <t>Idea Cafe funds ground-breaking or simple business ideas that create solutions to everyday problems. These grants will help promising entrepreneurs with the process of taking their ideas to the next level.</t>
    </r>
  </si>
  <si>
    <r>
      <rPr>
        <sz val="6"/>
        <rFont val="Arial"/>
        <family val="2"/>
      </rPr>
      <t>The grant program will award $1,000 in cash and a total of $1,500 in advertising credits to the most inspirational small business owners.</t>
    </r>
  </si>
  <si>
    <r>
      <rPr>
        <sz val="6"/>
        <color rgb="FF00529F"/>
        <rFont val="Arial"/>
        <family val="2"/>
      </rPr>
      <t>Twin Cities Community Land Bank (TCCLB)</t>
    </r>
  </si>
  <si>
    <r>
      <rPr>
        <sz val="6"/>
        <rFont val="Arial"/>
        <family val="2"/>
      </rPr>
      <t>Twin Cities Commercial Land Bank</t>
    </r>
  </si>
  <si>
    <r>
      <rPr>
        <sz val="6"/>
        <rFont val="Arial"/>
        <family val="2"/>
      </rPr>
      <t>Nonprofit and for-profit partners</t>
    </r>
  </si>
  <si>
    <r>
      <rPr>
        <sz val="6"/>
        <rFont val="Arial"/>
        <family val="2"/>
      </rPr>
      <t>TCCLB is a nonprofit organization that was formed by the Family Housing Fund as a strategic tool for government, neighborhood based organizations, community development corporations, and nonprofit and for-profit developers to further community-based economic development and affordable housing goals. The Fund and its public/private partners have</t>
    </r>
  </si>
  <si>
    <r>
      <rPr>
        <sz val="6"/>
        <rFont val="Arial"/>
        <family val="2"/>
      </rPr>
      <t>Property Acquisition</t>
    </r>
  </si>
  <si>
    <r>
      <rPr>
        <b/>
        <sz val="8"/>
        <rFont val="Arial"/>
        <family val="2"/>
      </rPr>
      <t>PUBLIC/PRIVATE (POTENTIAL OPPORTUNITIES)</t>
    </r>
  </si>
  <si>
    <r>
      <rPr>
        <sz val="6"/>
        <rFont val="Arial"/>
        <family val="2"/>
      </rPr>
      <t>Equity Investment</t>
    </r>
  </si>
  <si>
    <r>
      <rPr>
        <sz val="6"/>
        <rFont val="Arial"/>
        <family val="2"/>
      </rPr>
      <t>Private Investors/Public REITs/Pension Funds/Foreign Investors</t>
    </r>
  </si>
  <si>
    <r>
      <rPr>
        <sz val="6"/>
        <rFont val="Arial"/>
        <family val="2"/>
      </rPr>
      <t>Private</t>
    </r>
  </si>
  <si>
    <r>
      <rPr>
        <sz val="6"/>
        <rFont val="Arial"/>
        <family val="2"/>
      </rPr>
      <t>Equity investment made up about 20 percent of total capital sources for U.S. real estate in 2009. The major sources of equity are predominantly private investors, but also publicly held real estate investment trusts, pension funds and foreign investors.</t>
    </r>
  </si>
  <si>
    <r>
      <rPr>
        <sz val="6"/>
        <rFont val="Arial"/>
        <family val="2"/>
      </rPr>
      <t>Market rate housing, affordable housing, mixed-use development, etc.</t>
    </r>
  </si>
  <si>
    <r>
      <rPr>
        <sz val="6"/>
        <rFont val="Arial"/>
        <family val="2"/>
      </rPr>
      <t>Commercial Debt</t>
    </r>
  </si>
  <si>
    <r>
      <rPr>
        <sz val="6"/>
        <rFont val="Arial"/>
        <family val="2"/>
      </rPr>
      <t>Commercial Banks/Commercial Mortgage Backed Securities/Life Insurance Companies</t>
    </r>
  </si>
  <si>
    <r>
      <rPr>
        <sz val="6"/>
        <rFont val="Arial"/>
        <family val="2"/>
      </rPr>
      <t>The majority of financing available for private real estate development is debt from banks, commercial mortgage securities, and other privately- and publicly-owned sources. Debt requires repayment under specific terms, including interest rate and repayment schedules. Creditors are not owners but may have recourse to the financed asset should a loan fail.</t>
    </r>
  </si>
  <si>
    <r>
      <rPr>
        <sz val="6"/>
        <rFont val="Arial"/>
        <family val="2"/>
      </rPr>
      <t>Structured Loan Funds</t>
    </r>
  </si>
  <si>
    <r>
      <rPr>
        <sz val="6"/>
        <rFont val="Arial"/>
        <family val="2"/>
      </rPr>
      <t>Community Development Finance Institution (CDFI)</t>
    </r>
  </si>
  <si>
    <r>
      <rPr>
        <sz val="6"/>
        <rFont val="Arial"/>
        <family val="2"/>
      </rPr>
      <t>Mission-driven structured acquisition funds combine debt, equity and grant investments from public entities, community development finance institutions, commercial banks seeking CRA credit and foundation program and mission-related investment to provide lower cost property acquisition financing to equitable TOD projects (affordable, workforce and mixed income housing). These funds help meet the acquisition financing gap created by the limitations of permanent affordable housing finance which are exacerbated for TOD by the higher cost and scarcity of quality opportunity sites near transit. Public subsidy investments with no return expectations occupy the critical top loss risk position for these funds and are essential to their formation.</t>
    </r>
  </si>
  <si>
    <r>
      <rPr>
        <sz val="6"/>
        <rFont val="Arial"/>
        <family val="2"/>
      </rPr>
      <t>Affordable housing</t>
    </r>
  </si>
  <si>
    <r>
      <rPr>
        <sz val="6"/>
        <rFont val="Arial"/>
        <family val="2"/>
      </rPr>
      <t>Location Efficient Mortgages</t>
    </r>
  </si>
  <si>
    <r>
      <rPr>
        <sz val="6"/>
        <rFont val="Arial"/>
        <family val="2"/>
      </rPr>
      <t>Lenders</t>
    </r>
  </si>
  <si>
    <r>
      <rPr>
        <sz val="6"/>
        <rFont val="Arial"/>
        <family val="2"/>
      </rPr>
      <t>The location-efficient mortgage concept is that underwriting should take into account the transportation cost savings available to those living near transit, and their corresponding capacity to support higher mortgage payments relative to their incomes.</t>
    </r>
  </si>
  <si>
    <r>
      <rPr>
        <sz val="6"/>
        <rFont val="Arial"/>
        <family val="2"/>
      </rPr>
      <t>Time "tranches"</t>
    </r>
  </si>
  <si>
    <r>
      <rPr>
        <sz val="6"/>
        <rFont val="Arial"/>
        <family val="2"/>
      </rPr>
      <t>Private Developers/Real Estate Investment Entities</t>
    </r>
  </si>
  <si>
    <r>
      <rPr>
        <sz val="6"/>
        <rFont val="Arial"/>
        <family val="2"/>
      </rPr>
      <t>Time tranches are used in a product such as a mortgage-backed security that allows investors to take less risk and enter and exit at different times in the development period. It helps fund complex mixed-use projects.</t>
    </r>
  </si>
  <si>
    <r>
      <rPr>
        <sz val="6"/>
        <rFont val="Arial"/>
        <family val="2"/>
      </rPr>
      <t>Market Rate TOD</t>
    </r>
  </si>
  <si>
    <t>Petrofund</t>
  </si>
  <si>
    <t>FUNDING AMOUNTS</t>
  </si>
  <si>
    <t>Grant</t>
  </si>
  <si>
    <t>The board may reimburse corrective action costs to an elidgible person for 80% of costs greater than $1,000 and less than or equal to $350,000 for a maximum amount of $279,200</t>
  </si>
  <si>
    <t>The Petroleum Tank Release Cleanu Fund (Petrofund) which reimburses eligible applicants up to 90% of "reasonable and necessary" costs they incur in responding to a petroleum tank leak.</t>
  </si>
  <si>
    <t>Innovative Business Development Public Infrastructure Program (BDPI)</t>
  </si>
  <si>
    <t>The amount of a grant may not exceed the lesser of the cost of the public infrastructure or 50% of the sum of the costs of the public infrastructure plus the cost of the completed eligible project.</t>
  </si>
  <si>
    <t>At least 50% of total project costs must be privately financed through owner equity and other lending sources (most applications selected for funding have at least 705 private financing.) The size of the award depends on a variety of factors including but not limited to: Minnesota's competitiveness, local economic conditions, job creation and wage levels.</t>
  </si>
  <si>
    <t>Companies that meet eligibility requirements must sign a business subsidy agreement with DEED to meet job retention, creation, wage, and capital investment requirements. The following benefits may be available once a business meets the conditions of its agreement and provides proof of performance:  $1000 ($2000 for Targeted Populations*) per year per job created for jobs paying at least $28,427 in cash wages
$2000 ($3000 for Targeted Populations*) per year per job created for jobs paying at least $38,263 in cash wages
$3000 ($4000 for Targeted Populations*) per year per job created for jobs paying at least $49,194 in cash wages
Up to a 5 percent rebate for real property improvements for businesses located in the Twin Cities Metro
Up to a 7.5 percent rebate for real property improvements for business located in Greater Minnesota</t>
  </si>
  <si>
    <t>Demolition activities, including interior remediation ssuch as asbestos abatement. Loans would pay up to 100% of demolition costs for a qualifying site. The loans may also assist with site acquisition costs.</t>
  </si>
  <si>
    <t>Grants pay up to half of redevelopment costs for a qualifying site, with a 50% local match. At least half the grant money wii be awarded to sites outside the seven county Twin Cities metro area, given that a sufficient number of eligible applications are received from outside applicants.</t>
  </si>
  <si>
    <t>Grants pay up to 75% of the costs to investigate and clean up polluted sites. Both publicly and privately owned sites with known or suspected soil of groundwater contamination qualify.</t>
  </si>
  <si>
    <t>The maximum grant award for a Single Purpose project is $600,000, The maximum grant award fir a Comprehensive project is $1.4 million.</t>
  </si>
  <si>
    <t>Grants are reimbursed based up to 75% of the total eligible project costs, and recipients must provide a non-state cash match of at least 25%. The minimum grant request is $5,000 and the maximum grant award is $150,000</t>
  </si>
  <si>
    <t>The statewide budget target for cy 20-21 Greater Minnesota Transit operating grant contracts is $226,000 ($39,000 Local Share, $187,000 State/Federal share.</t>
  </si>
  <si>
    <t>Minnesota Department of Transportation</t>
  </si>
  <si>
    <t>Greater Minnesota Transportation Alternatives Solicitaion</t>
  </si>
  <si>
    <t>The Transportation Alternatives Solicitation is a competitive grant opportunity for local communities and regional agencies to fund projects for pedestrian and bicycle facilities, historic preservation, Safe Routes to School and more. Minnesota will be soliciting projects for approximately $6.2 million in available grant funding across the state where the total is sub-targeted to the seven area transportation partnerships.</t>
  </si>
  <si>
    <t xml:space="preserve">Available distric funds are awarded annually to approve partnership projects. Desirable or approved projects may be downsized or deferred for a year if available funding becone insufficient. </t>
  </si>
  <si>
    <t>To be eligible for TRLF financing, a project must be eligible under Title 23 or 49 of The United States Code and Minn Stat [446A.085, subd 2 (1998) Federal and state laws authorize financial assistance in the form of loans, loan guarantees, lines of credit, credit enhancements, equipment financing leases, bond insurance, and other form of financial assistance.</t>
  </si>
  <si>
    <t>Small grants ($10,000 or less) Large Grants (over $10,000)</t>
  </si>
  <si>
    <t>Hennepin County</t>
  </si>
  <si>
    <t>About $2.2 million awarded per year.</t>
  </si>
  <si>
    <t>Business recycling program</t>
  </si>
  <si>
    <t xml:space="preserve">Grants, signage, and technical assistance </t>
  </si>
  <si>
    <t xml:space="preserve">Hennepin County provides funding and assistance for businesses and organizations to start or improve programs to divert recyclables and/or organics. </t>
  </si>
  <si>
    <t>Eligible recipients include for-profit businesses and organizations, including multifamily housing, and non-profit organizations. Grant activities must take place in Hennepin Coounty.</t>
  </si>
  <si>
    <t>Approximately $1.0 - $1.2 milliom is distributed every grant round. Awards very depending on the project, the amount of available grant funding and the list of applications received, No funding match is required. Grantees can start incurring costs the day after County Board approval.</t>
  </si>
  <si>
    <t>$2,500 - $7,500</t>
  </si>
  <si>
    <t>$20,000 - $50,000</t>
  </si>
  <si>
    <t>Around $450,000 is expected to be available to support public services for low- and moderate-income residents in 2020.</t>
  </si>
  <si>
    <t>Minnehaha Creek Watershed District (MCWD)</t>
  </si>
  <si>
    <t>Mini Grant - up to $3,000, Planning Grant - up to $10,000, Action Grant - up to $50,000</t>
  </si>
  <si>
    <t>Capital Projects Grants</t>
  </si>
  <si>
    <t>Mississippi Watershed Management Organization (MWMO)</t>
  </si>
  <si>
    <t>Capital project grants are designed to support large-scale, innovative stormwater management projects that protect or improve water quality and habitat within the MWMO watershed. The MWMO provides both technical and financial assisstance to eligible projects.</t>
  </si>
  <si>
    <r>
      <t>Eligible projects include those that are either implemented on public land within an MWMO member community or implemented on private property and able to show a demonstrable public benefit. MWMO funds are reserved for project components that are above-and-beyond typical stormwater management. </t>
    </r>
    <r>
      <rPr>
        <b/>
        <sz val="6"/>
        <color rgb="FF38424C"/>
        <rFont val="Arial"/>
        <family val="2"/>
      </rPr>
      <t>Funds cannot be used to fund project components that are required by a regulating authority</t>
    </r>
    <r>
      <rPr>
        <sz val="6"/>
        <color rgb="FF38424C"/>
        <rFont val="Arial"/>
        <family val="2"/>
      </rPr>
      <t>.</t>
    </r>
  </si>
  <si>
    <t>Funds are generated by a mortgage registry and deed tax of .0001 percent of the principal amount of financings.</t>
  </si>
  <si>
    <t>Ramsey County</t>
  </si>
  <si>
    <t>Corridor Revitalization Pilot Program</t>
  </si>
  <si>
    <t>The goal of the Corridor Revitalization Program is to revive important corridors throughout Ramsey County with a planning grant. The program is available to government entities and non-profit organizations in Ramsey County for use on county-owned transportation facilities.</t>
  </si>
  <si>
    <t>Government entities and non-profit organizations in Ramsey County for use on county-owned transportation facilities.</t>
  </si>
  <si>
    <t xml:space="preserve">Land use, small area, area wide, and corridor planning initiatives. Redevelopment feasibility or market analyses. Site specific projects that will have a considerable impact on a corridor will be considered along with environemntal reports needed for potential development. </t>
  </si>
  <si>
    <t>Requests up to $50,000 can be submitted, however awards are more likely to be less that $25,000 in order to fund as many projects as possible.</t>
  </si>
  <si>
    <t>Multi-Family Development Program</t>
  </si>
  <si>
    <t>Grants/loans</t>
  </si>
  <si>
    <t>TBRA provides $5 million annually to investigate and clean up brownfields - contaminated land, ground water, or buildings for redevelopment.</t>
  </si>
  <si>
    <t>$7.5 million, including up to $500,000 for Pre'Development</t>
  </si>
  <si>
    <t>$2.5 million</t>
  </si>
  <si>
    <t>$5 million, including up to $500,000 fore Pre-Development</t>
  </si>
  <si>
    <t>Capital projects with improvements to the facility in the range of $500,000 to about $2 million</t>
  </si>
  <si>
    <t>Façade Improvement Matching Grants</t>
  </si>
  <si>
    <t>City of Minneapolis</t>
  </si>
  <si>
    <t xml:space="preserve">Building owners and commercial tennants (with porperty owners approval) can apply if: 1. the façade improvements are for a commercial business or commercial building, meaning it has a retail or office use AND 2. they are located within and eligible business district. </t>
  </si>
  <si>
    <t>The Façade Improvement Matching Grant Program helps revitalize and sustain the economic vitality of the city’s commercial districts through public/private investments in façade projects for commercial properties. Façade improvements make an aesthetic impact, improving the appearance of individual buildings and consequently entire commercial districts.</t>
  </si>
  <si>
    <t>In most areas, one matching grant can be a maximum of $5,000 per storefront. Contact the program administrator for your area to discuss if your building qualifies as having more than one storefront. In limited areas of the city, a matching grant can reach up to $7,500. The list of eligible areas also includes the maximum grant amount for each area. You can apply for more than one grant, provided the cumulative total of all the Great Streets grants awarded does not exceed the maximum grant amount. If you have received a Great Streets Façade Improvement Matching Grant in the past, contact your program administrator to determine your eligibility for a second grant.</t>
  </si>
  <si>
    <t>Greater Minnesota Public Infrastructure Grant Program</t>
  </si>
  <si>
    <t>The Greater Minnesota Business Development Infrastructure Grant Program helps stimulate new economic development, create new jobs and retains existing jobs through investments in public infrastructure. It provides grants to cities of up to 50 percent of the capital costs of the public infrastructure necessary to expand or retain jobs in the area, increase the tax base, or expand or create new economic development.</t>
  </si>
  <si>
    <t>Eligible applicants are counties outside of the seven-county metropolitan area or statutory or home rule cities outside of the seven-county metropolitan area</t>
  </si>
  <si>
    <t>Eligible projects include publicly owned infrastructure that supports economic development projects, including wastewater collection and treatment, drinking water, storm sewers, utility extensions, and streets. Economic development projects include manufacturing, technology, warehousing and distribution, research and development, agricultural processing, and industrial park development.</t>
  </si>
  <si>
    <t>Applicatns will be awarded 50% of eligible, capital costs for eligilbe projects, pending availability of funds. Applicants may receive no more thant $2,000,000 in two years for one or more projects. If after 5 years the project has not proceeded in a timely manner and is unlikely to be completed, the grant will be cancelled and grant money awarded to the city must be returned.</t>
  </si>
  <si>
    <t>Transportation Economic Development Infrastructure (TEDI Program)</t>
  </si>
  <si>
    <t>Eligible applicants must be governmental entities as defined by state law. Although private entities are not currently eligible for TEDI financing, they may enter into agreements with eligible applicants to request funding for eligible public infrastructure and transportation projects.</t>
  </si>
  <si>
    <t>Funds appropriated for the program must be used to fund predesign, design, acquisition of land, construction, reconstruction, and infrastructure improvements that will promote economic development, increase employment, and improve transportation systems to accommodate private investment and job creation.</t>
  </si>
  <si>
    <t>There is no limit to grant amounts, however projects with a modest state request and maximized leverage from non-state and public sources are most competitive. The matching funds offered by the local applicant may come from other federal, state, local and private funding sources. Private funding sources are the most beneficial to a proposal.</t>
  </si>
  <si>
    <t>The Transportation Economic Development Infrastructure Program (TEDI) is a competitive grant program available to communities for road and public infrastructure projects that create jobs and support economic development. Minnesota Department of Employment and Economic Development's (DEED) TEDI Program can be combined with the Minnesota Department of Transportation's (MnDOT), Transportation Economic Development Program (TED). The programs provide a portion of costs for trunk highway and other road and public infrastructure improvements.</t>
  </si>
  <si>
    <t>Airport Infrastructure Renewal (AIR) Program</t>
  </si>
  <si>
    <t>Point Source Implementation Grants</t>
  </si>
  <si>
    <t>The Point Source Implementation grant program provides grants to units of local government to assist with the cost of water infrastructure projects necessary to:</t>
  </si>
  <si>
    <t>The grants are for 80 percent of eligible costs up to a maximum of $7 million.</t>
  </si>
  <si>
    <t>Local governemtns</t>
  </si>
  <si>
    <t>Assist with the cost of water infrastructure projects necessary to: Meet wasteload reductions prescribed under a total maximum daily load (TMDL) plan required by Section 303(d) of the federal Clean Water Act. Reduce the discharge of total phosphorus to one milligram per liter or less. Meet any other water quality-based effluent limit established under section Minnesota Statute Section 115.03, subd 1, (e)(8), that is incorporated into a permit issued by MPCA that exceeds secondary treatment limits. Meet a total nitrogen concentration or mass limit that requires discharging ten milligrams per liter or less at a permitted design flow.</t>
  </si>
  <si>
    <t>Water Infrastructure Fund</t>
  </si>
  <si>
    <t>The Water Infrastructure Fund (WIF) provides supplemental grants based on affordability criteria to help communities build wastewater and drinking water projects that replace aging infrastructure and meet permit requirements.</t>
  </si>
  <si>
    <t>Cities, counties, townships, sanitary districts or other governmental subdivisions responsible for water treatment.</t>
  </si>
  <si>
    <t>Supplemental grants</t>
  </si>
  <si>
    <t>Projects must be included on the Minnesota Pollution Control Agency's Project Priority List. Non-Rural Development projects must also be on the PFA's Intended Use Plan. Projects must be certified by the MPCA before the PFA may approve financing for the project.</t>
  </si>
  <si>
    <t>For the Water projects, municipalities not receiving funding from Rural Development may receive a WIF grant in conjunction with a CWRF loan when the average per household system costs exceed 1.4% of median household income. For Drinking water projects, municipalities not receiving funding from Rural Development may receive a WIF grant in conjunction with a DWRF loan when the average per household system costs exceed 1.2% of median household income. The maximum WIF grant may not exceed $5 million or $20,000 per connection, whichever is less.</t>
  </si>
  <si>
    <t>Cleanup Revolving Loan Program</t>
  </si>
  <si>
    <t>The Minnesota Cleanup Revolving Loan Program provides low-interest loans through the U.S. Environmental Protection Agency (EPA) to cleanup contaminated sites that can be returned to marketable use.</t>
  </si>
  <si>
    <t>Cities, counties, developers, economic development authorities (EDAs), housing redevelopment authorities (HRAs), port authorities, and for-profit and non-profit organizations are eligible.</t>
  </si>
  <si>
    <t>Loans may pay for cleanup-related site sampling and monitoring, and costs associated with meeting requirements for public participation in project review. Under certain conditions, loans may also be used to demolish buildings.</t>
  </si>
  <si>
    <t>The Airport Infrastructure Renewal (AIR) grant program is created to provide grants to counties, airport authorities, or cities to keep or enhance jobs in the area, increase the tax base, or expand or create new economic development.</t>
  </si>
  <si>
    <t>Eligible Applicants for the Airport Infrastructure Renewal (AIR) Program are counties located outside of the metropolitan area, airport authorities, or cities located outside of the metropolitan area.</t>
  </si>
  <si>
    <t>An eligible project is expected to use the grant funds for the capital costs of redevelopment of an existing facility or construction of a new facility; and for public and private infrastructure costs, including broadband infrastructure costs, necessary for an eligible airport infrastructure renewal economic development project.</t>
  </si>
  <si>
    <t>Loan</t>
  </si>
  <si>
    <t>Launch Minnesota Grants - Business Operation Expenses</t>
  </si>
  <si>
    <t>Launch Minnesota is a new statewide collaborative effort to accelerate the growth of startups and amplify Minnesota as a national leader in innovation. The resources will focus on innovative scalable startups. Visit launchminnesota.org to learn more.</t>
  </si>
  <si>
    <t>The Business Operation Expenses grant reimburses expenses incurred in Minnesota for research and development, direct business expenses, and the purchase of technical assistance and services.</t>
  </si>
  <si>
    <t>Qualifying businesses receive grants not to exceed $35,000 which must be matched by the recipient on a 1:1 dollar basis. Applicant may receive one grant per biennium (July 1, 2019 – June 30, 2021)</t>
  </si>
  <si>
    <t>Launch Minnesota (DEED)</t>
  </si>
  <si>
    <t>Minnesota Pollution Control Agency (MPCA)</t>
  </si>
  <si>
    <t>Small Business Environmental Improvement Loans</t>
  </si>
  <si>
    <t>Loans</t>
  </si>
  <si>
    <t>Existing small business corporation, sole proprietorship, partnership, or association with: Less than 100 full-time employees, as after-tax profit of less than $500,000 and a demonstrated ability to repay the loan.</t>
  </si>
  <si>
    <t>Loan amount between $1,000 and $75,000, Interest rate - 0, Reppayment term up to 7 years.</t>
  </si>
  <si>
    <t>The MPCA provides loans at zero-percent interest to small businesses for capital equipment purchases that help the company meet or exceed environmental regulations, and costs associated with the investigation and cleanup of contaminated sites. Common benefits include a healthier workplace, lower waste disposal bills, and reduced regulatory obligations. Projects that go beyond compliance may result in simpler permits and cost savings, and are highly encouraged.</t>
  </si>
  <si>
    <t>for capital equipment purchases that help the company meet or exceed environmental regulations, and costs associated with the investigation and cleanup of contaminated sites. Common benefits include a healthier workplace, lower waste disposal bills, and reduced regulatory obligations. </t>
  </si>
  <si>
    <t>Clean Water Revolving Fund</t>
  </si>
  <si>
    <t>Grants/revolving funds</t>
  </si>
  <si>
    <t>Under the SRF program, the U.S. Environmental Protection Agency (EPA) provides grants or "seed money" with a required 20 percent state match, to capitalize state revolving funds with which the states provide low-interest loans to communities.</t>
  </si>
  <si>
    <t>As loan principal and interest payments are paid back into the revolving fund, the money is used to finance new loan projects.</t>
  </si>
  <si>
    <t>Surface Water Assessment Grants</t>
  </si>
  <si>
    <t>Soil and water conservation districts, watershed districts, watershed management organizations, local governmental units (i.e., counties, cities, townships, lake associations, and lake improvement districts), American Indian tribal governments in Minnesota, Minnesota colleges and universities, and joint powers organizations. Nonprofit and for-profit organizations are eligible only as subcontractors. Subcontractors must be identified within every agreement.</t>
  </si>
  <si>
    <t>Grants</t>
  </si>
  <si>
    <t>Surface Water Assessment Grants (SWAG) provide funding to local partners to conduct water quality monitoring on designated lakes and stream reaches. The MPCA uses the collected data to determine if these water bodies meet state standards for designated uses such as swimming and fishing. This assessment identifies waters for protection or restoration in these Watershed Restoration and Protection Strategies (WRAPS).</t>
  </si>
  <si>
    <r>
      <rPr>
        <b/>
        <sz val="6"/>
        <color rgb="FF222222"/>
        <rFont val="Arial"/>
        <family val="2"/>
      </rPr>
      <t>Lake condition monitoring. </t>
    </r>
    <r>
      <rPr>
        <sz val="6"/>
        <color rgb="FF222222"/>
        <rFont val="Arial"/>
        <family val="2"/>
      </rPr>
      <t>The MPCA is placing priority on lakes greater than 100 acres that are publically accessible. Lakes with a declining trend, or those that are near impairment or showing signs of improving water quality are considered high-priority waters. Stream condition monitoring. The MPCA’s stream condition monitoring efforts focus largely on sampling key sites within each watershed for water chemistry and bacteria levels. Sampling also includes field measurements and observations. These results will be paired with biological and habitat data, collected by the MPCA, to assess stream reaches for aquatic life and aquatic recreation use support.</t>
    </r>
  </si>
  <si>
    <t>Grants for community strategies to adapt to climate change</t>
  </si>
  <si>
    <t>Minnesota not-for-profit organizations, institutions, political subdivisions of the state, and tribal governments. Multi-organizational collaboration is encouraged.</t>
  </si>
  <si>
    <t>MPCA is soliciting grant applications for approximately $250,000 to research, develop, and implement strategies for communities to adapt to the impacts of climate change and improve community resilience while achieving positive environmental outcomes. These efforts will prevent or reduce the environmental impacts including waste and pollution caused by warming temperatures and extreme precipitation while protecting public health and well-being.</t>
  </si>
  <si>
    <r>
      <t>Match requirement: </t>
    </r>
    <r>
      <rPr>
        <sz val="6"/>
        <color rgb="FF222222"/>
        <rFont val="Arial"/>
        <family val="2"/>
      </rPr>
      <t>25% or more of the total project budget from local direct and indirect matching support. Match may be in the form of in-kind services or cash. A reasonable dollar-value must be assigned to all in-kind matches. The match cannot be met with services or funds derived from other grant sources administered by the MPCA.</t>
    </r>
  </si>
  <si>
    <t>Environmental Assistance Loans</t>
  </si>
  <si>
    <t>Priority eligible applicants: Minnesota-based small to medium-sized businesses and political subdivisions of Minnesota</t>
  </si>
  <si>
    <t>Priority eligible projects: green chemistry, pollution prevention, source reduction, recycling, and source-separated compostable materials.
Eligible loan costs: limited to the capital costs of implementing waste or pollution prevention technologies in Minnesota. Capital costs are limited to the costs of acquisition of machinery and equipment, including freight and installation, and related improvements.</t>
  </si>
  <si>
    <r>
      <rPr>
        <b/>
        <sz val="6"/>
        <color rgb="FF222222"/>
        <rFont val="Arial"/>
        <family val="2"/>
      </rPr>
      <t>Participatory loans</t>
    </r>
    <r>
      <rPr>
        <sz val="6"/>
        <color rgb="FF222222"/>
        <rFont val="Arial"/>
        <family val="2"/>
      </rPr>
      <t> provide for awards up to a maximum loan of $250,000 at zero percent interest (contingent upon available funding in the revolving account). Participatory loan funds must be matched by a minimum dollar-for-dollar match by loans from a participating financial institution. In addition to the competitive interest rate charged by the participating financial institution on its matching funds, an administrative fee may be added to the participatory loan to defray costs associated with the servicing of the EA Loan by the financial institution.</t>
    </r>
  </si>
  <si>
    <t>Minnesota Pollution Control Agency (MPCA) and the Minnesota Public Facilities Authority (PFA)</t>
  </si>
  <si>
    <t xml:space="preserve">Safe Routes to School - Planning Assistance </t>
  </si>
  <si>
    <t>Minnesota Department of Transportation (MNDOT)</t>
  </si>
  <si>
    <t>State Capital Projects Grants</t>
  </si>
  <si>
    <t>Certified Local Governments may use these federal matching grants for local preservation projects. Funding comes from the Historic Preservation Fund, appropriated annually by the U.S. Congress; federal regulations require that the SHPO distribute to CLGs at least 10 percent of its allocation each year. Approximately $95,000 is available for fiscal year 2018.</t>
  </si>
  <si>
    <t>Historic Tax Credit (Rehab Tax Credit)</t>
  </si>
  <si>
    <t>The Minnesota Historic Structure Rehabilitation Tax Credit offers a 20% state tax credit for qualified historic rehabilitations, and parallels the existing federal rehabilitation tax credit.</t>
  </si>
  <si>
    <t xml:space="preserve">Loans up to $200,000, loan forgiveness at a rate of $5,000 for each North Mpls resident hired </t>
  </si>
  <si>
    <t>City of Minneapolis (CPED)</t>
  </si>
  <si>
    <t>Two Percent loans</t>
  </si>
  <si>
    <t>All businesses located in the City of Mpls (the applicant may be individual owners, partnerships, corporations, tenant operators or contract for deed partners.</t>
  </si>
  <si>
    <t>Two-Percent Loans provide financing to small Minneapolis businesses (retail, service or light manufacturing) to purchase equipment and/or to make building improvements. A private lender provides half the loan at market rate and the City provides the rest, up to $50,000 at 2 percent interest (up to $75,000 in designated neighborhood commercial districts). The loan term is set by the private lender and can be for up to 10 years. Bank fees vary, but the City charges a 1 percent origination fee with a minimum of $150 due at closing.</t>
  </si>
  <si>
    <t>The BDF provides Mpls business loans of up to $75,000 and the opportunity for prepayment credits to be earned for each Mpls resident hired.</t>
  </si>
  <si>
    <t>Minimum and Maximum Awards</t>
  </si>
  <si>
    <t>Business District Initiative</t>
  </si>
  <si>
    <t>Suburban cities and development authoirites</t>
  </si>
  <si>
    <t>Business recruitment, district-wide marketing, wayfinding, technical assistance, financial or legal services, streetscape and façade improvements, business incubators, and more</t>
  </si>
  <si>
    <t>Corridor Planning Program</t>
  </si>
  <si>
    <t>Corridor Planning resources to municipalities and other local agencies for plans and studies that advance one or more of Community Works' goals: Enhance the tax base, stimulate economic development and job growth, strengthen and connect places and people, innovate and advance sustainability and lead collaborative planning and implementation.</t>
  </si>
  <si>
    <t>Hennepin County municipalities, parks or watershed districts or other local agencies andauthorities</t>
  </si>
  <si>
    <t>Maximum award amount is $50,000</t>
  </si>
  <si>
    <t>Land use or small area planning involving an intensification of uses and/or employment opportunities, Infrastructure planning and conceptual designs, including pedestrian and bike connections and public realm improvements
Redevelopment feasibility or market analyses (site specific projects will be considered)</t>
  </si>
  <si>
    <t>Around $450,000 is expected to be available to support public services for low and moderate income residents in 2020.</t>
  </si>
  <si>
    <t>Funding Assistance for lead paint hazards</t>
  </si>
  <si>
    <t>Homeowners and landlords may be eligible for help to detect and remove lead paint.</t>
  </si>
  <si>
    <t>Up to $10,000 for work, including new windows</t>
  </si>
  <si>
    <t>Total available funding up to $200,000 per funding cycle, Max individual award is $50,000</t>
  </si>
  <si>
    <t>Hennepin County started the Business District Initiative in 2015, recognizing that small businesses bring significant value to the communities in which they operate, but also to the county as a whole. They provide jobs, generate tax revenue, serve as hubs of activity, provide essential goods and services and help make places people want to live and visit. They can also foster entrepreneurship and support the region’s innovation economy.</t>
  </si>
  <si>
    <t>Funds in amounts ranging from $150,000 to $350,000 are typicall provided as gap financing.</t>
  </si>
  <si>
    <t>Business Loan Programs</t>
  </si>
  <si>
    <t>Ramsey County receives funding from federal sources and repayments of current loans to capitalize its loan pool. Our business loan team provides technical assistance in meeting program requirements and will work with applicants to determine the most appropriate source of financing. Accepted loan application packages are reviewed by an independent committee. Loan terms and conditions are negotiated by Ramsey County, and repayment is made to the county. </t>
  </si>
  <si>
    <t>Loans are available on a first-come, first-served basis to for-profit start-up or expanding businesses. Loans are restricted to commercial, industrial or service businesses located in or moving to suburban communities in Ramsey County. To qualify, businesses must be registered to do business in Minnesota and must demonstrate a need for public financing.</t>
  </si>
  <si>
    <t>2% Loan Program</t>
  </si>
  <si>
    <t>Commercial Vacant Building Program</t>
  </si>
  <si>
    <t>Downtown and County Road E Revolving Loan</t>
  </si>
  <si>
    <t>Cultural STAR</t>
  </si>
  <si>
    <t>Neighborhood STAR</t>
  </si>
  <si>
    <t>FUNDING AMOUNT</t>
  </si>
  <si>
    <t>Federal</t>
  </si>
  <si>
    <t>State</t>
  </si>
  <si>
    <t>Regional (non Met council)</t>
  </si>
  <si>
    <t>Met Council</t>
  </si>
  <si>
    <t>Local Govt</t>
  </si>
  <si>
    <t>Local Govt (Potential)</t>
  </si>
  <si>
    <t>Public/Private</t>
  </si>
  <si>
    <t>Public/private (Potential)</t>
  </si>
  <si>
    <t>FUND TYPE</t>
  </si>
  <si>
    <t>New</t>
  </si>
  <si>
    <t>Federal Brownfields Cleanup Program</t>
  </si>
  <si>
    <t>Federal Brownfields Cleanup Revolving Loan Grants</t>
  </si>
  <si>
    <t>Federal Brownfields Site Assessment Program</t>
  </si>
  <si>
    <t>Minneapolis Capital Acquisition Revolving Fund (CARF)</t>
  </si>
  <si>
    <t>Demolition Loan Program</t>
  </si>
  <si>
    <t>Job Creation Fund</t>
  </si>
  <si>
    <t>Minnesota Investment Fund</t>
  </si>
  <si>
    <t>Redevelopment Grant Program</t>
  </si>
  <si>
    <t>Grant or Loan</t>
  </si>
  <si>
    <t>Grant or loan</t>
  </si>
  <si>
    <t>TYPE</t>
  </si>
  <si>
    <t xml:space="preserve">NMTCs were created by the Community Renewal Tax Relief Act of 2000, and are meant to provide gap financing to projects and developments in low-income communities. </t>
  </si>
  <si>
    <t>The program awards investors tax credits between 5 and 6% for seven years.</t>
  </si>
  <si>
    <t>Façade Improvement matching Grants - one matching grant can be a max of $5,000 per storefront.</t>
  </si>
  <si>
    <t>Maximum Award: The maximum amount of a Large Family Housing Initiative award will be the lower of $50,000 per 3 BR affordable unit at or below 30% AMI, or 30% of Total Development Cost, not including capitalized reserves (operating, replacement, support services) or nonhousing costs.</t>
  </si>
  <si>
    <t>A minimum of one non-city (private) dollar for every STAR dollar is required for all grant requests. Any portion of a loan request over $50,000 must be matched on a minimum $1 for $1 basis with non-city resources.</t>
  </si>
  <si>
    <t>Rates are determined by a market rate index (market scale) or the PFA s bond market rate (Authority scale), which ever is higher, less a 0.25 percent discount approved by the PFA. Loans are amortized up to a maximum of 20 years, or up to 30 years if the average annual residential cost would exceed 1.4 percent of median household income.</t>
  </si>
  <si>
    <t>Loans will generally be provided in the form of a 0 percent, 30-year loan with principal (and interest, if any) due and payable at the end of the term. The interest rate may be adjusted in order to allow these funds to be utilized with other sources of funding, such as Housing Tax Credits; however, Minnesota Housing may at its sole discretion require 20 percent of cash flow in excess of $50,000 to be repaid annually. The loan term may be adjusted based on requirements and conditions of the federal assistance or other funding sources.</t>
  </si>
  <si>
    <t>A RLF Grant applicant may apply for up to $1,000,000 to address brownfield sites contaminated by hazardous substances, pollutants, contaminants (including hazardous substances co-mingled with petroleum), and/or petroleum.</t>
  </si>
  <si>
    <t>An applicant may request up to $300,000 to assess sites contaminated by hazardous substances, pollutants, contaminants (including hazardous substances co-mingled with petroleum), and/or petroleum.</t>
  </si>
  <si>
    <t>An applicant can apply for up to $800,000 and should demonstrate how grant funds will result in at least: one Phase II environmental site assessment; one brownfield site cleanup; and an overall plan for revitalization of one or more brownfield sites, if there is not already a plan in place.</t>
  </si>
  <si>
    <t>In determining the amount of the EDHC loan, Minnesota Housing reviews cost reasonableness on a per-unit and total development cost basis. Minnesota Housing also analyzes the developmental and operational costs to determine that the amount of funds provided to the development is not more than is necessary to make the development financially feasible.</t>
  </si>
  <si>
    <t>The SRTS planning assistance solicitation will utilize up to $300,000 of federal and state SRTS funds to provide planning assistance to awarded communities. MnDOT enters into a grant agreement directly with the Regional Development Organizations, MPO’s, and a statewide planning consultant to provide planning services to the applicant.</t>
  </si>
  <si>
    <t>Two-Percent Loans provide financing to small Minneapolis businesses (retail, service or light manufacturing) to purchase equipment and/or to make building improvements. A private lender provides half the loan at market rate and the City provides the rest, up to $50,000 at 2 percent interest (up to $75,000 in designated neighborhood commercial districts). The loan term is set by the private lender and can be for up to 10 years.</t>
  </si>
  <si>
    <t>Obtain at least 60 percent of financing from other sources. The equity injection from expanding businesses should be a minimum of 5 percent of fixed assets. New and start-up businesses must provide at least 20 percent in equity investment in fixed assets</t>
  </si>
  <si>
    <t>MPCA awarded eleven agreements totaling $430,000 for water quality monitoring over a two-year period (2019-2020).</t>
  </si>
  <si>
    <t>Not a Gap funding program</t>
  </si>
  <si>
    <t>TIMING</t>
  </si>
  <si>
    <t>Hennepin County's annual coordinated request for proposals for housing and commercial development projects will be posted Friday, January 3, 2020.</t>
  </si>
  <si>
    <t xml:space="preserve">Program funding is part of an annual coordinated request for proposals (RFP) which will be posted January 3, 2020. </t>
  </si>
  <si>
    <t>Program funding is part of an annual coordinated request for proposals (RFP) which will be posted January 3, 2020.</t>
  </si>
  <si>
    <t>Applications must be submitted within three years of incurring eligible costs or approval of corrective action design for that work, whichever is later. Requests for reimbursement may be considered by the Board once every 12 months if costs incurred are $5,000 or less.</t>
  </si>
  <si>
    <t>Reimbursement</t>
  </si>
  <si>
    <t>Applications for the Job Creation Fund are accepted year-round.</t>
  </si>
  <si>
    <r>
      <t xml:space="preserve">Applications are due by </t>
    </r>
    <r>
      <rPr>
        <sz val="6"/>
        <color rgb="FF333333"/>
        <rFont val="&amp;quot"/>
      </rPr>
      <t>4:00 p.m. May 1 and November 1 each year.</t>
    </r>
  </si>
  <si>
    <t>2020 Preliminary Proposal Submission Deadline is Friday, November 15, 2019 @ 4:30 p.m.</t>
  </si>
  <si>
    <t>Businesses have 120 days from the Award Letter date to compete all legal documents related to the MIF award or the award may be rescinded.</t>
  </si>
  <si>
    <t>The Department of Natural Resources will review and rank applications during the spring of 2020. Grant awards will be announced in the summer of 2020.</t>
  </si>
  <si>
    <t xml:space="preserve">. All of the District/ATPs’ TRLF lists are due April 15th along with the District/ATP Area Transportation Improvement Programs (ATIPs). </t>
  </si>
  <si>
    <t>April Small Grant Application Deadline: Friday, April 10, 2020; Large Grant FY 21 Pre-applications Deadline Friday, May 29, 2020; July Small Grant Application Deadline: Friday, July 10, 2020</t>
  </si>
  <si>
    <t>Pre-application is due February 1, 2020. Final application is due March 6, 2020.</t>
  </si>
  <si>
    <t>The current sunset date for the program is 2021.</t>
  </si>
  <si>
    <t>PSI Grants - Cities and other local governments that expect to have a PSIG eligible project ready for construction in the spring/summer of 2020 should submit a PSIG grant application in July 2019. Clean Water Revolving Fund: dentifies projects and activities that the PFA intends to fund from the Clean Water Revolving Fund (CWRF) during the state fiscal year, which runs July 1 to June 30.</t>
  </si>
  <si>
    <r>
      <t>Next Application deadline:</t>
    </r>
    <r>
      <rPr>
        <sz val="6"/>
        <color rgb="FF38424C"/>
        <rFont val="Arial"/>
        <family val="2"/>
      </rPr>
      <t xml:space="preserve"> Friday, February 14, 2020, by 4:30 p.m.</t>
    </r>
  </si>
  <si>
    <t>The complete public approval process takes about 45-60 days after the application is received, if a bank has committed to purchasing the bonds.</t>
  </si>
  <si>
    <t>A business with a $75,000 BDF loan may receive a maximum of $37,500 in prepayment credits. Prepayment credits are based on the amount of the BDF loan. Prepayments are credited 18 months after closing the loan and every 12 months over the next two years. Interest rate equal to matching bank lender rate. Maximum term is 10 years.</t>
  </si>
  <si>
    <t xml:space="preserve">Funding proposals are being accepted between the date of May 13, 2019 and 4:00 p.m., CDT, on June 28, 2019. </t>
  </si>
  <si>
    <t>This program has an open application period – applications may be submitted at anytime.</t>
  </si>
  <si>
    <t>The 2020 application cycle is Friday, January 31, 2020 - Wednesday, March 18, 2020.</t>
  </si>
  <si>
    <t>CLOSED - FY 2020 Brownfields Assessment, Revolving Loan Fund, and Cleanup Grant Guidelines. The deadline to submit an application was December 3, 2019 at 11:59 PM (ET).</t>
  </si>
  <si>
    <t xml:space="preserve">The Department of Employment and Economic Development (DEED) will accept applications on an open application, (pipeline) basis until all funds are committed.  </t>
  </si>
  <si>
    <t>A single property may be awarded the maximum amount of $63,000. This is the equivalent of one Mini, one Planning, and one Action Grant. Applicants do not have to seek grants in this sequence or in this combination of grants types. The MWMO cannot guarantee that a property will receive up to $63,000, as variables could change during each funding cycle that alter project funding.</t>
  </si>
  <si>
    <t>Mini Grant - Two rounds per year. Application to receipt of funds ~ 4 months, Planning Grant - Once annually June application deadline, award in September. Action Grant - Once annually. November application deadline, award in March.</t>
  </si>
  <si>
    <t>Cities and other local governments that expect to have a PSIG eligible project ready for construction in the spring/summer of 2020 should submit a PSIG grant application in July 2019.</t>
  </si>
  <si>
    <t>Applicant may receive one grant per biennium (July 1, 2019 – June 30, 2021)</t>
  </si>
  <si>
    <t>Applicants eligible for Rural Development funding must apply directly to Rural Development. Non-Rural Development projects must request placement on the Clean Water Revolving Fund Intended Use Plan and follow the PFA's loan application process.</t>
  </si>
  <si>
    <t>Awarded throughout the year</t>
  </si>
  <si>
    <t>Guidance</t>
  </si>
  <si>
    <t>March 11, 2020</t>
  </si>
  <si>
    <t>The Environmental Assistance (EA) loan program is accepting applications on a continuous basis. Loans are awarded throughout the calendar year, based on the availability of program funds.</t>
  </si>
  <si>
    <t>Participatory loans provide for awards up to a maximum loan of $250,000 at zero percent interest (contingent upon available funding in the revolving account). Participatory loan funds must be matched by a minimum dollar-for-dollar match by loans from a participating financial institution.</t>
  </si>
  <si>
    <t xml:space="preserve">The planning assistance application needs to be submitted by 5pm on January 10, 2020 to SafeRoutes.DOT@state.mn.us. Planning awards are intended to begin work in July of 2020, and complete the plan by June 2021. </t>
  </si>
  <si>
    <t>April 1, 2020</t>
  </si>
  <si>
    <t>500,000 - 2,000,000</t>
  </si>
  <si>
    <t>90% reimburse</t>
  </si>
  <si>
    <t>75% of costs</t>
  </si>
  <si>
    <t>50% match</t>
  </si>
  <si>
    <t>25% match</t>
  </si>
  <si>
    <t>PROJECT TYPE</t>
  </si>
  <si>
    <t>AMOUNTS</t>
  </si>
  <si>
    <t>Cleanup</t>
  </si>
  <si>
    <t>Commercial</t>
  </si>
  <si>
    <t>Mixed use</t>
  </si>
  <si>
    <t>Housing</t>
  </si>
  <si>
    <t>Infrastructure</t>
  </si>
  <si>
    <t>Public</t>
  </si>
  <si>
    <t>Provides funding to communities to expand and preserve lifecycle and affordable rental and ownership housing. These funds may be used for costs associated with projects that help municipalities meet their negotiated LCA housing goals, including, but not limited to, acquisition, rehabilitation, and construction of permanent affordable and life-cycle housing.</t>
  </si>
  <si>
    <t>The TIP documents the 5-year allocation of federal funds to local transportation projects. The TIP includes federal funds allocated through the regional solicitation process, and federal formula funds programmed by MnDOT, the Council and transit providers. These allocation decisions are governed in part by the Development Framework and the Metropolitan Council's 2030 Transportation Policy Plan (TPP), which  sets overall regional transportation policy and details major long-range transportation plans. In some cases, this funding may be used to support TOD projects. Any priorities for TOD would be outlined in the Development Framework or TPP.</t>
  </si>
  <si>
    <t>Clean up</t>
  </si>
  <si>
    <t>Mixed Use</t>
  </si>
  <si>
    <t>Funding Type:</t>
  </si>
  <si>
    <t>The fund reimburses eligible applicants up to 90 percent of "reasonable and necessary" costs they incur in responding to a petroleum tank leak. The fund has published maximum cost guidelines to assist applicants in determining which costs qualify as reasonable, and the Minnesota Pollution Control Angency determines what work is necessary to protect public health, welfare and the environment. The maximum amount of reimbursement is $2 million for costs associated with a single tank leak.</t>
  </si>
  <si>
    <t>Property owners or operators, parties with legal or equitable title or parties that took corrective action at the request of the MPCA.</t>
  </si>
  <si>
    <t>Reasonable and necessary costs incurred in reponse to a petroleum tank leak.</t>
  </si>
  <si>
    <t>Phone</t>
  </si>
  <si>
    <t>WHO CAN APPLY?</t>
  </si>
  <si>
    <t>petrofund.commerce@state.mn.us</t>
  </si>
  <si>
    <t>651-539-1515 or 800-638-0418</t>
  </si>
  <si>
    <t>Website</t>
  </si>
  <si>
    <t>Email</t>
  </si>
  <si>
    <t>https://mn.gov/commerce/industries/fuel/petrofund/</t>
  </si>
  <si>
    <t xml:space="preserve">Agency Administering Program </t>
  </si>
  <si>
    <t xml:space="preserve">Type of Funding </t>
  </si>
  <si>
    <t xml:space="preserve">Type of Project </t>
  </si>
  <si>
    <t xml:space="preserve">Funding Amount </t>
  </si>
  <si>
    <t xml:space="preserve">Description of Program </t>
  </si>
  <si>
    <t xml:space="preserve">Uses for Funding </t>
  </si>
  <si>
    <t xml:space="preserve">Who can apply? </t>
  </si>
  <si>
    <t>More Information/Applications</t>
  </si>
  <si>
    <t xml:space="preserve">Phone: </t>
  </si>
  <si>
    <t xml:space="preserve">Email: </t>
  </si>
  <si>
    <t>Website:</t>
  </si>
  <si>
    <t>STATE</t>
  </si>
  <si>
    <t>Kristin.Lukes@state.mn.us</t>
  </si>
  <si>
    <t>https://mn.gov/deed/government/financial-assistance/cleanup/contamination.jsp</t>
  </si>
  <si>
    <t>651-259-7451 or 800-657-3858</t>
  </si>
  <si>
    <t>EPA</t>
  </si>
  <si>
    <t>Contamination Cleanup and Investigation Grant Program</t>
  </si>
  <si>
    <t>dave.cowan@state.mn.us</t>
  </si>
  <si>
    <t>651-366-4180</t>
  </si>
  <si>
    <t>https://www.dot.state.mn.us/saferoutes/index.html</t>
  </si>
  <si>
    <t>https://www.ramseycounty.us/businesses/workforce-business-development/business-loan-programs</t>
  </si>
  <si>
    <t>grants@mnhs.org</t>
  </si>
  <si>
    <t>651-259-3497</t>
  </si>
  <si>
    <t>http://www.mnhs.org/preservation/legacy-grants</t>
  </si>
  <si>
    <t>Stewardship Fund</t>
  </si>
  <si>
    <t>jeremy.lacroix@state.mn.us</t>
  </si>
  <si>
    <t>651-259-7457.</t>
  </si>
  <si>
    <t>https://mn.gov/deed/government/financial-assistance/business-funding/innovative/</t>
  </si>
  <si>
    <t>ryan.Kelley@hennepin.us</t>
  </si>
  <si>
    <t>business.finance@state.mn.us</t>
  </si>
  <si>
    <t> 651-259-7430 or toll-free at 800-657-3858</t>
  </si>
  <si>
    <t>https://mn.gov/deed/business/financing-business/deed-programs/mif/</t>
  </si>
  <si>
    <t>info.pca@state.mn.us</t>
  </si>
  <si>
    <t>https://www.pca.state.mn.us/water/clean-water-revolving-fund</t>
  </si>
  <si>
    <t>651-296-6300 or 800-657-3864</t>
  </si>
  <si>
    <t>rick.howden@ramseycounty.us</t>
  </si>
  <si>
    <t>651-341-2454</t>
  </si>
  <si>
    <t>https://www.ramseycounty.us/businesses/property-development/property-development-programs-and-incentives/corridor-revitalization-pilot-program</t>
  </si>
  <si>
    <t>Jeannie.Given@state.mn.us.</t>
  </si>
  <si>
    <t>651-757-2459 or 1-800-657-3864</t>
  </si>
  <si>
    <t>https://www.pca.state.mn.us/about-mpca/environmental-assistance-loans</t>
  </si>
  <si>
    <t>https://mn.gov/deed/government/financial-assistance/cleanup/demolition.jsp</t>
  </si>
  <si>
    <t>https://mn.gov/deed/government/financial-assistance/cleanup/cleanuprevolvingloanprogram.jsp</t>
  </si>
  <si>
    <t>kari.cantarero@state.mn.us</t>
  </si>
  <si>
    <t>651-757-2875, 800-657-3938)</t>
  </si>
  <si>
    <t>https://www.pca.state.mn.us/regulations/small-business-environmental-improvement-loans</t>
  </si>
  <si>
    <t>Agricultural Cemical Response and Reimbursement Account (ACRRA)</t>
  </si>
  <si>
    <t>Jennie.Hodgeman@state.mn.us</t>
  </si>
  <si>
    <t>651-201-6490</t>
  </si>
  <si>
    <t>https://www.mda.state.mn.us/grants/disaster/acrra</t>
  </si>
  <si>
    <t>Daniel.Golner@state.mn.us</t>
  </si>
  <si>
    <t>651-259-5599</t>
  </si>
  <si>
    <t>https://www.dnr.state.mn.us/grants/recreation/trails_local.html</t>
  </si>
  <si>
    <t>https://www.ramseycounty.us/businesses/property-development/property-development-programs/environmental-response-fund</t>
  </si>
  <si>
    <t>Didier.Matthew@epa.gov</t>
  </si>
  <si>
    <t>(312) 353-2112</t>
  </si>
  <si>
    <t>https://www.epa.gov/brownfields/types-brownfields-grant-funding</t>
  </si>
  <si>
    <t>https://www.epa.gov/brownfields/targeted-brownfields-assessments-tba</t>
  </si>
  <si>
    <t>Rabinder Bains</t>
  </si>
  <si>
    <t>202-366-2073</t>
  </si>
  <si>
    <t>https://www.transit.dot.gov/JointDevelopment</t>
  </si>
  <si>
    <t>businessrecycling@hennepin.us</t>
  </si>
  <si>
    <t>https://www.hennepin.us/business/recycling-hazardous-waste/business-recycling</t>
  </si>
  <si>
    <t>Beth.Grosen@minneapolismn.gov</t>
  </si>
  <si>
    <t>(612) 673-5002.</t>
  </si>
  <si>
    <t>http://www.ci.minneapolis.mn.us/cped/GrowNorth</t>
  </si>
  <si>
    <t>Amy.Geisler@minneapolismn.gov</t>
  </si>
  <si>
    <t>(612) 673-5038</t>
  </si>
  <si>
    <t>http://www.ci.minneapolis.mn.us/cped/housing/WCMS1P-101095</t>
  </si>
  <si>
    <t>Carrie.Flack@minneapolismn.gov</t>
  </si>
  <si>
    <t>612) 673-5240.</t>
  </si>
  <si>
    <t>http://www.ci.minneapolis.mn.us/cped/rfp/AHTF_home</t>
  </si>
  <si>
    <t>beidem@mwmo.org</t>
  </si>
  <si>
    <t>612-746-4983</t>
  </si>
  <si>
    <t>http://www.mwmo.org/grants/capital-project-grants/</t>
  </si>
  <si>
    <t>mbean@mwmo.org</t>
  </si>
  <si>
    <t>612-746-4979</t>
  </si>
  <si>
    <t>https://www.mwmo.org/grants/stewardship-fund-grants/</t>
  </si>
  <si>
    <t>https://mn.gov/deed/government/financial-assistance/business-funding/tedi/</t>
  </si>
  <si>
    <t>https://mn.gov/deed/government/financial-assistance/cleanup/redevelopmentgrantprogram.jsp</t>
  </si>
  <si>
    <t>oliver.smith@minneapolismn.gov</t>
  </si>
  <si>
    <t> (612) 673-5009.</t>
  </si>
  <si>
    <t>http://www.ci.minneapolis.mn.us/cped/rfp/cped_higher_density_home</t>
  </si>
  <si>
    <t>healthyhomes@hennepin.us</t>
  </si>
  <si>
    <t>612-543-4182</t>
  </si>
  <si>
    <t>https://www.hennepin.us/residents/property/lead-paint-hazards</t>
  </si>
  <si>
    <t>kelly.ohara@state.mn.us</t>
  </si>
  <si>
    <t>651-247-1054 or 1-800-657-3864.</t>
  </si>
  <si>
    <t>https://www.pca.state.mn.us/water/surface-water-assessment-grants</t>
  </si>
  <si>
    <t>MaryLou.Egan@CO.RAMSEY.MN.US</t>
  </si>
  <si>
    <t>651-266-8025</t>
  </si>
  <si>
    <t>https://www.ramseycounty.us/businesses/property-development/property-development-programs/multi-family-development-program</t>
  </si>
  <si>
    <t>https://mn.gov/deed/business/financing-business/deed-programs/launch-innovation/</t>
  </si>
  <si>
    <t>651-259-7114 or Greater Minnesota 800-657-3858</t>
  </si>
  <si>
    <t>DEED.CustomerService@state.mn.us</t>
  </si>
  <si>
    <t>651-259-7114 or  800-657-3858</t>
  </si>
  <si>
    <t>(612) 673-5095</t>
  </si>
  <si>
    <t>http://www.ci.minneapolis.mn.us/cped/ba/cped_great_streets_home</t>
  </si>
  <si>
    <t>NA</t>
  </si>
  <si>
    <t>http://www.minneapolismn.gov/cped/ba/cped_great_streets_home</t>
  </si>
  <si>
    <t>http://www.minneapolismn.gov/cped/ba/cped_bdf</t>
  </si>
  <si>
    <t>City of Minneapolis - CPED</t>
  </si>
  <si>
    <t>http://www.minneapolismn.gov/cped/ba/cped_two_percent</t>
  </si>
  <si>
    <t>https://mn.gov/deed/government/financial-assistance/community-funding/small-cities.jsp</t>
  </si>
  <si>
    <t>https://www.minneapolisfed.org/article/2001/new-markets-tax-credits-the-next-tool-for-communitydevelopment-financing</t>
  </si>
  <si>
    <t>612) 204-5000</t>
  </si>
  <si>
    <t>https://www.huduser.gov/portal/datasets/lihtc.html</t>
  </si>
  <si>
    <t>1-800-245-2691</t>
  </si>
  <si>
    <t>helpdesk@huduser.gov</t>
  </si>
  <si>
    <t>Jeff.Freeman@state.mn.us</t>
  </si>
  <si>
    <t>651-259-7465 or 1-800-657-3858</t>
  </si>
  <si>
    <t>https://mn.gov/deed/pfa/funds-programs/point-source-grants.jsp</t>
  </si>
  <si>
    <t>651-296-3000</t>
  </si>
  <si>
    <t>http://www.dot.state.mn.us/planning/program/trlf.html</t>
  </si>
  <si>
    <t>https://mn.gov/deed/pfa/funds-programs/</t>
  </si>
  <si>
    <t>https://mn.gov/deed/pfa/funds-programs/wastewater.jsp</t>
  </si>
  <si>
    <t>https://www.lisc.org/twin-cities/</t>
  </si>
  <si>
    <t>Twincities@lisc.org</t>
  </si>
  <si>
    <t>651-649-1109</t>
  </si>
  <si>
    <t>https://www.dot.state.mn.us/roadsides/partners/index.html</t>
  </si>
  <si>
    <t>michele.swanson@ci.stpaul.mn.us</t>
  </si>
  <si>
    <t>651-266-6574</t>
  </si>
  <si>
    <t>https://www.stpaul.gov/departments/planning-economic-development/economic-development/sales-tax-revitalization-star-4</t>
  </si>
  <si>
    <t>MNSHPO@state.mn.us</t>
  </si>
  <si>
    <t> 651-201-3287</t>
  </si>
  <si>
    <t>https://mn.gov/admin/shpo/preservation/clg-grants/</t>
  </si>
  <si>
    <t>https://mn.gov/admin/shpo/incentives/state/</t>
  </si>
  <si>
    <t>natascha.wiener@state.mn.us</t>
  </si>
  <si>
    <t>651-266-8010</t>
  </si>
  <si>
    <t>612-673-5095</t>
  </si>
  <si>
    <t>612-543-9298</t>
  </si>
  <si>
    <t>Eligible businesses must invest in real property improvements that will result in the creation of new jobs. The amount of money available is dependent on the number and pay of the jobs created</t>
  </si>
  <si>
    <t>Link not working</t>
  </si>
  <si>
    <t>Eligible recipients include for-profit businesses and organizations, including multifamily housing, and non-profit organizations. Grant activities must take place in Hennepin County.</t>
  </si>
  <si>
    <t>Land acquisition</t>
  </si>
  <si>
    <t>Hennepin County municipalities, parks or watershed districts or other local agencies and authorities</t>
  </si>
  <si>
    <t>Rehabilitation of local owner-occupied, rental, single- family or multiple-family housing stock; public facilities including wastewater facilities, water towers and distribution systems; economic development activities including building, rehabilitation related to facade improvements, code violations, and health and safety issues.</t>
  </si>
  <si>
    <t>Local governments</t>
  </si>
  <si>
    <t>Joint Development</t>
  </si>
  <si>
    <t>Environmental Response Fund (ERF)</t>
  </si>
  <si>
    <t>Transit Oriented Development Program</t>
  </si>
  <si>
    <t>Affordable Housing Incentive Fund (AHIF)</t>
  </si>
  <si>
    <t>Community Development Block Grant</t>
  </si>
  <si>
    <t>HOME Investment Partnership</t>
  </si>
  <si>
    <t>Predevelopment Recoverable Grants</t>
  </si>
  <si>
    <t>Feasibility and Technical Assistance Grants</t>
  </si>
  <si>
    <t>The Coaction Fund</t>
  </si>
  <si>
    <t>Small Cities Development Program</t>
  </si>
  <si>
    <t>Local Trail Connections Program</t>
  </si>
  <si>
    <t>Community Roadside Landscape Partnership Program</t>
  </si>
  <si>
    <t>Transportation Revolving Loan Fund</t>
  </si>
  <si>
    <t>Minnesota Historical and Cultural Grants</t>
  </si>
  <si>
    <t>Preservation Affordable Rental Investment Fund (PARIF)</t>
  </si>
  <si>
    <t>Economic Development and Housing Challenge Program (EDHC)</t>
  </si>
  <si>
    <t>Low and Moderate Income Rental Program (LMIR)</t>
  </si>
  <si>
    <t>Housing Trust Fund (HTF) Capital</t>
  </si>
  <si>
    <t>Low Income Housing Tax Credit  (HTC) Program</t>
  </si>
  <si>
    <t>PFA Loans and Grants</t>
  </si>
  <si>
    <t>Bank Qualified Bank Direct Tax-Exempt Loan Program</t>
  </si>
  <si>
    <t>New Markets Tax Credits</t>
  </si>
  <si>
    <t>Minneapolis Business Development Fund</t>
  </si>
  <si>
    <t>Minneapolis Great Streets Program</t>
  </si>
  <si>
    <t>Minneapolis Affordable Housing Trust Fund (AHTF)</t>
  </si>
  <si>
    <t>Grow North</t>
  </si>
  <si>
    <t>Higher Density Corridor Housing Program</t>
  </si>
  <si>
    <t>Neighborhood Sale Tax Revitalization (STAR)</t>
  </si>
  <si>
    <t>Housing Revenue Bonds (HRB) with 4% LIHTC</t>
  </si>
  <si>
    <t>Low Income Housing Tax Credits - LIHTC (9%)</t>
  </si>
  <si>
    <t>TRANSIT ORIENTED DEVELOPMENT (TOD) FUNDING GUIDE</t>
  </si>
  <si>
    <t xml:space="preserve">The TOD Funding Guide lists financing opportunities for TOD projects in
the Twin Cities region. The guide is intended to serve as a reference for
developers and cities and is a snapshot of the current financing environment
in the region for TOD projects. Active funding sources from the Metropolitan
Council, state, regional, local, and federal agencies are included (in addition
to some recently expired programs). Funding sources listed can be used for a
wide variety of development, pre-development, and planning purposes. </t>
  </si>
  <si>
    <t>The Petroleum Tank Release Cleanup Fund (Petrofund) which reimburses eligible applicants up to 90% of "reasonable and necessary" costs they incur in responding to a petroleum tank leak.</t>
  </si>
  <si>
    <t xml:space="preserve">State </t>
  </si>
  <si>
    <t>Reimburse</t>
  </si>
  <si>
    <t>612-348-2205</t>
  </si>
  <si>
    <t>612-348-4191</t>
  </si>
  <si>
    <t>Grant/loan</t>
  </si>
  <si>
    <t>LOCAL</t>
  </si>
  <si>
    <t>LOCAL   OTHER</t>
  </si>
  <si>
    <t>PROGRAM</t>
  </si>
  <si>
    <t>USES</t>
  </si>
  <si>
    <t>DESCRIPTION</t>
  </si>
  <si>
    <t>AGENCY</t>
  </si>
  <si>
    <t>Equity</t>
  </si>
  <si>
    <t>Varies</t>
  </si>
  <si>
    <t>Program Level</t>
  </si>
  <si>
    <t>Local Other</t>
  </si>
  <si>
    <t xml:space="preserve"> The following benefits may be available once a business meets the conditions of its agreement and provides proof of performance:  $1000 ($2000 for Targeted Populations*) per year per job created for jobs paying at least $28,427 in cash wages
$2000 ($3000 for Targeted Populations*) per year per job created for jobs paying at least $38,263 in cash wages
$3000 ($4000 for Targeted Populations*) per year per job created for jobs paying at least $49,194 in cash wages
Up to a 5 percent rebate for real property improvements for businesses located in the Twin Cities Metro
Up to a 7.5 percent rebate for real property improvements for business located in Greater Minnesota</t>
  </si>
  <si>
    <t>Business expansion and property improvements. Companies that meet eligibility requirements must sign a business subsidy agreement with DEED to meet job retention, creation, wage, and capital investment requirements.</t>
  </si>
  <si>
    <t>Tax Abatement</t>
  </si>
  <si>
    <t>Assessments</t>
  </si>
  <si>
    <t>Local Property Tax Levies</t>
  </si>
  <si>
    <t>Special Service Districts</t>
  </si>
  <si>
    <t>Development Impact Fees</t>
  </si>
  <si>
    <t>Benefit Assessment District</t>
  </si>
  <si>
    <t>General Obligation Bonds</t>
  </si>
  <si>
    <t>Revenue Bonds</t>
  </si>
  <si>
    <t>Special Tax Districts</t>
  </si>
  <si>
    <t>Housing Improvement Areas</t>
  </si>
  <si>
    <t>Tax Increment Financing (TIF)</t>
  </si>
  <si>
    <t>Local Government</t>
  </si>
  <si>
    <t>Municipal</t>
  </si>
  <si>
    <t>Locally enacted; Enabled at state-level</t>
  </si>
  <si>
    <t>Local Government/ Urban Renewal Authorities</t>
  </si>
  <si>
    <t>N/A</t>
  </si>
  <si>
    <t>Full or partial exemption form real estate taxes for a limited time period.</t>
  </si>
  <si>
    <t>Local governments may impose taxes which can be used on community services (infrastructure, transit etc.).</t>
  </si>
  <si>
    <t>State law mandates the creation of advisory boards through city ordinance for each special service district to advise the city on services within the district.</t>
  </si>
  <si>
    <t>Local governments may exact fees to compensate for the projected impact that new development will have on local public infrastructure.</t>
  </si>
  <si>
    <t>Benefit Assessment Districts assess properties in proportion to the benefit conferred by an improvement and are used to pay for local infrastructure. Provides a uniform procedure for local government agencies to finance the maintenance and operation of public systems such as drainage, flood control, and street lighting.</t>
  </si>
  <si>
    <t>General obligation bonds are issued for municipal projects that do not generate revenue, including infrastructure upgrades. These tax-exempt bonds are backed by the full-faith-and- credit of the issuer and generally include a limited or unlimited property tax levy pledge.</t>
  </si>
  <si>
    <t>Tax-exempt revenue bonds are issued for specific public works projects and are generally secured with revenues from the infrastructure facility. They can be used to finance utilities upgrades needed to support higher intensity development around transit.</t>
  </si>
  <si>
    <t>In some states, special tax districts can retroactively pay for plans related to improvements financed by the district. For example, in California, the Mello-Roos or community facilities districts established to pay for community improvements or services can also be used to pay for planning and design work directly related to the improvements being financed.</t>
  </si>
  <si>
    <t>-</t>
  </si>
  <si>
    <t>In a TIF district, the difference between a project's pre-development and post-development property tax obligation can be utilized as a source of funds to the project itself. Projected TIF revenues may be bonded against and the bond proceeds used to pay for major development initiatives or infrastructure investments that catalyze private investment and increases in property values. A TIF district is a legally defined area targeted for redevelopment.</t>
  </si>
  <si>
    <t>Assessments can be applied to developments to fund infrastructure improvements</t>
  </si>
  <si>
    <t>Affordable housing, transit, infrastructure</t>
  </si>
  <si>
    <t>Special service districts are defined areas within a city where special services are rendered; Costs of the services are paid from charges to the area.</t>
  </si>
  <si>
    <t>Planning</t>
  </si>
  <si>
    <t>Housing Improvement Areas are defined areas in a city in which housing improvements may be financed with assistance from the city</t>
  </si>
  <si>
    <t>Other</t>
  </si>
  <si>
    <t>Federal Funding - Loans and Grants</t>
  </si>
  <si>
    <t>State Funding - Loans and Grants</t>
  </si>
  <si>
    <t>Local Government Funding - Financing Tools</t>
  </si>
  <si>
    <t>Local Other - Minneapolis Specific</t>
  </si>
  <si>
    <t>FTA does not offer a grants program specifically for joint development. FTA-assisted joint developments are subject to the requirements of the FTA grants program through which they received funding.</t>
  </si>
  <si>
    <t>TBD</t>
  </si>
  <si>
    <t>tom.washa@state.mn.us </t>
  </si>
  <si>
    <t>https://mn.gov/deed/business/financing-business/deed-programs/mn-jcf/</t>
  </si>
  <si>
    <t>651-259-7483 or 1-800-657-3858</t>
  </si>
  <si>
    <t>New construction, acquisition, or rehabilitation of multifamily rental housing</t>
  </si>
  <si>
    <t>A for-profit entity; 501(c)(3) nonprofit entity (including Community Housing Development Organizations [CHDO]); government unit (excluding the federal government); or religious organization</t>
  </si>
  <si>
    <t>651.296.9821</t>
  </si>
  <si>
    <t>jennifer.wille@state.mn.us</t>
  </si>
  <si>
    <t>http://www.mnhousing.gov/sites/multifamily/deferred</t>
  </si>
  <si>
    <t>Funds may be used for acquisition, rehabilitation and debt restructuring. Funds may also be used for limited equity takeout in conjunction with a high priority federally subsidized preservation effort.</t>
  </si>
  <si>
    <t>Single asset entity</t>
  </si>
  <si>
    <t>651.296.9841</t>
  </si>
  <si>
    <t>Applications accepted through the annual RFP process and throughout the year</t>
  </si>
  <si>
    <t>Applications accepted through the annual Consolidated RFP process and throughout the year, should resources be available</t>
  </si>
  <si>
    <t>Applications accepted through the annual Consolidated RFP process</t>
  </si>
  <si>
    <t>Funds may be used for construction, acquisition and rehabilitation of permanent rental housing that supports economic development and redevelopment activities, job creation or job preservation within a community or region by meeting locally identified housing needs</t>
  </si>
  <si>
    <t>katie.moore@state.mn.us.</t>
  </si>
  <si>
    <t>651.296.6354</t>
  </si>
  <si>
    <t>Capital Funding: New construction, rehabilitation or acquisition of multifamily rental housing</t>
  </si>
  <si>
    <t>A for-profit entity; 501(c)(3) nonprofit entity (including Community Housing Development Organizations [CHDO]); government unit (excluding the federal government); or religious organization. The owner must provide evidence of a qualifying interest in the property with such interest recorded and appearing in the records of the county. Properties owned by a trust are not eligible to apply for NHTF funds. The minimum qualifying interest is a 100 percent fee simple interest, which may be subject to a mortgage.</t>
  </si>
  <si>
    <t>Varies - subject to project feasibiltiy and need</t>
  </si>
  <si>
    <t>Tax Increment Financing</t>
  </si>
  <si>
    <t>caryn.polito@state.mn.us.</t>
  </si>
  <si>
    <t>http://www.mnhousing.gov/sites/multifamily/guides</t>
  </si>
  <si>
    <t>651.297.3123</t>
  </si>
  <si>
    <t>Getting Started:</t>
  </si>
  <si>
    <t>Description of Worksheets:</t>
  </si>
  <si>
    <t>Main</t>
  </si>
  <si>
    <t>https://www.hennepin.us/economic-development/programs/business-district-initiative</t>
  </si>
  <si>
    <t>April 1, 2020. funding must be used 12-24 months</t>
  </si>
  <si>
    <t>Total available funding up to $200,000 per funding cycle, Cities and development authorities can receive up to $50,000</t>
  </si>
  <si>
    <t>https://www.hennepin.us/economic-development/programs/affordable-housing</t>
  </si>
  <si>
    <t>spencer.agnew@hennepin.us</t>
  </si>
  <si>
    <t>Each year, up to $3.5 million is awarded across 8 to 11 projects.</t>
  </si>
  <si>
    <t>Active Living</t>
  </si>
  <si>
    <t>laura.fredrick.wang@hennepin.us</t>
  </si>
  <si>
    <t>https://www.hennepin.us/economic-development/programs/active-living</t>
  </si>
  <si>
    <t>612-543-1966</t>
  </si>
  <si>
    <t>Applicants can include cities and government agencies except Bloomington, Edina, Minneapolis, and Richfield.</t>
  </si>
  <si>
    <t>Improving biking, walking, or placemaking, Evaluating needs for biking, walking, transit access, and placemaking, Assistance with community engagement</t>
  </si>
  <si>
    <t>Individual projects can receive up to $15,000.</t>
  </si>
  <si>
    <t>Projects must be completed by October of funding year.</t>
  </si>
  <si>
    <t>Technical assistance and funding to plan for healthy communities and make active lifestyles more accessible</t>
  </si>
  <si>
    <t>Grants of less than $10,000 apply anytime, Grants over $10,000 apply by May 1, August 1, or November 1</t>
  </si>
  <si>
    <t>Grants for recycling containers can go up to $2,500, Grants for large or innovative projects or programs can go up to $50,000. Grants up to $10,000 do not require a match. Grants of $10,000 to $50,000 require a 25% match.</t>
  </si>
  <si>
    <t>Maximum award amount is $50,000. Up to $250,000 allocated every 2 years</t>
  </si>
  <si>
    <t>https://www.hennepin.us/economic-development/programs/corridor-planning</t>
  </si>
  <si>
    <t>612-596-9876</t>
  </si>
  <si>
    <t>nathaniel.hood@hennepin.us</t>
  </si>
  <si>
    <t>About $2.2 million awarded per year between 5-7 projects.</t>
  </si>
  <si>
    <t>Applicants can include developers, non-profits, government entities, and other development authorities.</t>
  </si>
  <si>
    <t>https://www.hennepin.us/economic-development/programs/transit-oriented-development</t>
  </si>
  <si>
    <t>Homeowners and landlords may be eligible for help to detect and remove lead paint including.</t>
  </si>
  <si>
    <t>Up to $10,000 for work, including new windows. Landlords cover 25% of cost</t>
  </si>
  <si>
    <t>In home screening to check for health and safety hazards</t>
  </si>
  <si>
    <t>ongoing</t>
  </si>
  <si>
    <t>No minimum or maximum awards. Grant amounts vary depending on project need. Matching funds not required</t>
  </si>
  <si>
    <t>varies</t>
  </si>
  <si>
    <t>Applicants can include developers, municipalities, economic development agencies, housing and redevelopment authorities, government entities, nonprofit organizations, and private for-profit companies.</t>
  </si>
  <si>
    <t>https://www.hennepin.us/economic-development/programs/environmental-response-fund</t>
  </si>
  <si>
    <t>brownfields@hennepin.us</t>
  </si>
  <si>
    <t>612-348-5948</t>
  </si>
  <si>
    <t>https://www.hennepin.us/economic-development/programs/community-development-block-grant</t>
  </si>
  <si>
    <t>tyler.moroles@hennepin.us</t>
  </si>
  <si>
    <t>612-348-2670</t>
  </si>
  <si>
    <t>Suburban cities in Hennepin County that do not receive funding directly from the department of Housing and Urban Development (Bloomington, Eden Prairie and Plymouth), and public service agencies.</t>
  </si>
  <si>
    <t>Types of activities that are eligible for funding through Community Development Block Grants (CDBG) include:Preserving and creating affordable multifamily housing, preserving and creating single-family home ownership opportunities, Supporting agencies that provide public education and outreach services for job training, homelessness prevention, fair housing, financial literacy, emergency assistance, domestic abuse shelter and counseling, senior centers, at-risk youth counseling, youth activities and transportation services
Improving community facilities and infrastructure
Encouraging neighborhood revitalization</t>
  </si>
  <si>
    <t>August 2020</t>
  </si>
  <si>
    <t>February 20, 2020</t>
  </si>
  <si>
    <t>Each year, up to $3 million is awarded across nearly 30 projects. Funds must be used within 12 months</t>
  </si>
  <si>
    <t>Each year up to $1.5 million is awarded across 4 to 6 projects</t>
  </si>
  <si>
    <t>Applicants can include community housing development organizations, government agencies, community-based organizations, tribal organizations, non-profit and for-profit entities</t>
  </si>
  <si>
    <t>https://www.hennepin.us/economic-development/programs/HOME-Investment-Partnerships-Program</t>
  </si>
  <si>
    <t>612-348-2599</t>
  </si>
  <si>
    <t>tonja.west-hafner@hennepin.us</t>
  </si>
  <si>
    <t>New construction of affordable housing units, rehabilitation of owner and rental properties, and acquisition. Projects must serve individuals and families on very low incomes, and people with special needs.</t>
  </si>
  <si>
    <t>MinnPACE</t>
  </si>
  <si>
    <t>Financing</t>
  </si>
  <si>
    <t>Varies based on need</t>
  </si>
  <si>
    <t>Applicants can include commercial and industrial building owners and Non-profit or private owners of community facilities</t>
  </si>
  <si>
    <t>Project examples include building-related energy efficiency upgrades such as windows, lights, or HVAC. Building owners choose projects that reduce energy costs. MinnPACE provides financing directly to the building owner.Hennepin county adds an assessment to the building's property taxes. The building owner pays the assessment off for up to 20 years as part of their property taxes.</t>
  </si>
  <si>
    <t>Office buildings, industrial/manufacturing, multi-family housing, buildings under nonprofit ownership, places of worship</t>
  </si>
  <si>
    <t>Open to Business</t>
  </si>
  <si>
    <t>Financing and Loans</t>
  </si>
  <si>
    <t>Hennepin County has limited matching grants up to $12,500 available for cities who wish to start or grow an Open to Business</t>
  </si>
  <si>
    <t>Access technical and financial assistance including business plan development, feasibility studies, marketing, loan request preparation, finance projections, and other services.</t>
  </si>
  <si>
    <t>apply anytime by contacting Open to Business</t>
  </si>
  <si>
    <t>Inventory, working capital, asset and equipment purchases, real estate, acquisition, start-up costs</t>
  </si>
  <si>
    <t>Applicants can include entrepreneurs and small business owners.</t>
  </si>
  <si>
    <t>info@opentobusinessmn.org</t>
  </si>
  <si>
    <t>612-843-3270</t>
  </si>
  <si>
    <t>https://www.hennepin.us/economic-development/programs/open-to-business</t>
  </si>
  <si>
    <t>https://www.hennepin.us/economic-development/programs/minnpace</t>
  </si>
  <si>
    <t>pmk@sppa.com</t>
  </si>
  <si>
    <t>651-204-6211</t>
  </si>
  <si>
    <t>St Paul Port Authority / Hennepin County</t>
  </si>
  <si>
    <t>Metropolitan Consortium of Community Developers / Hennepin County</t>
  </si>
  <si>
    <t>Regional</t>
  </si>
  <si>
    <t>The Minnesota Cleanup Revolving Loan Program provides low-interest loans through the U.S. Environmental Protection Agency (EPA) to cleanup contaminated sites that can be returned to marketable use. There is a 22% match requirement for a MCRLF Loan.  This match may come from any source, but may not come from other federal funds.</t>
  </si>
  <si>
    <t>Redevelopment Grant Application form due August 1 and February 1</t>
  </si>
  <si>
    <t>The Demolition Loan Program meets those needs by helping development authorities with the costs of demolishing blighted buildings on sites that have future development potential but where there are no current development plans.</t>
  </si>
  <si>
    <t>Demolition activities, including interior remediation such as asbestos abatement. Loans would pay up to 100 percent of demolition costs for a qualifying site. The loans may also assist with site acquisition costs.</t>
  </si>
  <si>
    <t>Property and buildings must be publicly owned. The following terms apply: 1) loans will be low-interest (2 percent), 2) loans will be interest-free for first two years, 3) principal and interest payments will start in year three, and 4) loan terms cannot exceed 15 years.
If the site is developed, the remaining principal and interest (up to 50 percent of the loan) could be forgiven based on development benefits.</t>
  </si>
  <si>
    <t>Application form due August 1 and February 1</t>
  </si>
  <si>
    <t>Angel Tax Credit</t>
  </si>
  <si>
    <t>Credit</t>
  </si>
  <si>
    <t>https://mn.gov/deed/business/financing-business/tax-credits/angel-tax-credit/</t>
  </si>
  <si>
    <t>Angel.Credit@state.mn.us</t>
  </si>
  <si>
    <t>Launch Minnesota / Minnesota Department of Employment and Economic Development (DEED)</t>
  </si>
  <si>
    <t>For 2019, $10 million in credits were authorized. As of 12/18/2019, all the credits have been allocated and the program is closed. Any credits allocated but not used for an investment by 12/31/2019 will roll forward to the next program year, 2021.</t>
  </si>
  <si>
    <t>Businesses need to meet these criteria to participate in the Angel Tax Credit program: 1) be headquartered in Minnesota, 2) have a minimum of 51 percent of employees, 3) 51 percent of payroll, and 51 percent of the value of current service contracts performed in Minnesota, 4) have fewer than 25 employees (no minimum number of employees is required, 5) pay employees annual wages of at least 175 percent of poverty levels</t>
  </si>
  <si>
    <t>qualifying businesses need to be engaged in -- or be committed to engage in -- technological innovation in Minnesot</t>
  </si>
  <si>
    <t>Any credits allocated but not used for an investment by 12/31/2019 will roll forward to the next program year, 2021.</t>
  </si>
  <si>
    <t>HOME Investment Partnerships (HOME) Program</t>
  </si>
  <si>
    <t>Funds will be made available as a zero percent loan, with payment deferred for 30 years. Loan terms may be adjusted based on requirements and conditions of the federal assistance or other funding sources. Rent and income restrictions apply for the term of affordability, which is determined by the amount of HOME funds and the number of HOME assisted units.</t>
  </si>
  <si>
    <t>Flexible Financing for Capital Costs (FFCC)</t>
  </si>
  <si>
    <t>Minnesota Housing Finance Agency</t>
  </si>
  <si>
    <t>The Flexible Financing for Capital Costs (FFCC) Program works in tandem with LMIR loans. FFCC loans are traditionally structured as deferred loans at low or no interest and are used as a mechanism to reduce the overall interest rate to the development.</t>
  </si>
  <si>
    <t>LMIR and FFCC loans are available through the annual Multifamily Consolidated Request for Proposals (RFP) process as well as on an open pipeline basis (subject to the availability of sufficient funding).</t>
  </si>
  <si>
    <t xml:space="preserve">Housing Investment Fund: Minnesota Housing generates financial resources from its lending activities and makes them available to fund investment quality LMIR amortizing first mortgage loans. This is a non-federal resource that works well with 9% competitive HTC.                                                                                                                     Federal Tax-exempt Bond Proceeds: Minnesota Housing may issue tax-exempt bonds to fund new LMIR
loans along with applications for 4% HTC. If needed for eligibility for tax credits, short-term LMIR bridge
loans may also be available. </t>
  </si>
  <si>
    <t>Deferred Loan</t>
  </si>
  <si>
    <t>Funds will be made available as a zero percent loan, with payment deferred for 30 years. Loan terms may be adjusted based on requirements and conditions of the federal assistance or other funding sources. Rent and income restrictions will apply for the term of affordability, which is 30 years.</t>
  </si>
  <si>
    <t>Environmental Assistance Loans (Participatory)</t>
  </si>
  <si>
    <t>Environmental Assistance Loans (Direct)</t>
  </si>
  <si>
    <t>Direct loans are limited to businesses/entities and provide for awards up to a maximum loan of $50,000, at 4% nterest or half the prime rate, whichever is greater. Direct loans must be matched by a minimum one dollar from the applicant for every two dollars received. Start-up businesses are not eligible for direct loans.</t>
  </si>
  <si>
    <t>Loan amount between $1,000 and $75,000 with 0% interest rate. Repayment term up to 7 years.</t>
  </si>
  <si>
    <r>
      <rPr>
        <b/>
        <sz val="6"/>
        <color rgb="FF222222"/>
        <rFont val="Arial"/>
        <family val="2"/>
      </rPr>
      <t>Lake condition monitoring. </t>
    </r>
    <r>
      <rPr>
        <sz val="6"/>
        <color rgb="FF222222"/>
        <rFont val="Arial"/>
        <family val="2"/>
      </rPr>
      <t xml:space="preserve">The MPCA is placing priority on lakes greater than 100 acres that are publically accessible. Lakes with a declining trend, or those that are near impairment or showing signs of improving water quality are considered high-priority waters. Stream condition monitoring. The MPCA’s stream condition monitoring efforts focus largely on sampling key sites within each watershed for water chemistry and bacteria levels. </t>
    </r>
  </si>
  <si>
    <t>Assist with the cost of water infrastructure projects necessary to meet wasteload reductions prescribed under a total maximum daily load (TMDL) plan as required, reduce discharge of total phosphorus to one milligram per liter or less and meet any other water quality-based effluent limit established. Meet a total nitrogen concentration or mass limit that requires discharging ten milligrams per liter or less at a permitted design flow.</t>
  </si>
  <si>
    <t>Preservation</t>
  </si>
  <si>
    <t>Plans will include an analysis of existing conditions, public outreach and identification of potential infrastructure and non-infrastructure solutions to help more children walk and bicycle safely to school.</t>
  </si>
  <si>
    <t>Through planning assistance awards, the Minnesota Department of Transportation (MnDOT) will support SRTS plans for K-12 schools across Minnesota.</t>
  </si>
  <si>
    <t>Schools, school districts, cities, counties, federally recognized tribal nations, regional development organizations, and metropolitan planning organizations</t>
  </si>
  <si>
    <t>https://www.pca.state.mn.us/about-mpca/grants-community-strategies-adapt-climate-change</t>
  </si>
  <si>
    <t>grants-loans.pca@state.mn.us,</t>
  </si>
  <si>
    <t>State university, state agencies, local government</t>
  </si>
  <si>
    <t>651-296-6300 | 800-657-386</t>
  </si>
  <si>
    <t>Metropolitan Council</t>
  </si>
  <si>
    <t>Tax Base Revitalization Account (TBRA)</t>
  </si>
  <si>
    <t>Regional Transportation Solicitation</t>
  </si>
  <si>
    <t>Local Housing Incentive Account (LHIA)</t>
  </si>
  <si>
    <t>Livable Communities Act (LCA) Transit Oriented Development Program (TOD)</t>
  </si>
  <si>
    <t>Livable Communities Demonstration Account (LCDA)</t>
  </si>
  <si>
    <t>May 1 and November 1</t>
  </si>
  <si>
    <t>May 15, 2020</t>
  </si>
  <si>
    <t> marcus.martin@metc.state.mn.us</t>
  </si>
  <si>
    <t>651.602.1054</t>
  </si>
  <si>
    <t>https://metrocouncil.org/Communities/Services/Livable-Communities-Grants/Tax-Base-Revitalization-Account-(TBRA).aspx?source=child</t>
  </si>
  <si>
    <t>Transportation</t>
  </si>
  <si>
    <t>https://metrocouncil.org/Transportation/Planning-2/Transportation-Funding/Regional-Solicitation-NEW.aspx</t>
  </si>
  <si>
    <t> elaine.koutsoukos@metc.state.mn.us </t>
  </si>
  <si>
    <t>651.602.1717</t>
  </si>
  <si>
    <t>Roadway traffic management technologies of $3.5 million. Roadway strategic capacity (previously roadway expansion) maximum federal award of $10 million. Transit modernization minimum award of $500,000. Travel demand management minimum award of $100,000. Establish the roadway spot mobility and safety minimum award at $1 million and maximum award at $3.5 million. Establish the arterial bus rapid transit maximum award at $25 million for one project.</t>
  </si>
  <si>
    <t>joseph.barbeau@metc.state.mn.us.</t>
  </si>
  <si>
    <t>https://metrocouncil.org/TIP.aspx</t>
  </si>
  <si>
    <t>651.602.1705</t>
  </si>
  <si>
    <t>May 14, 2020</t>
  </si>
  <si>
    <t>651.602.1051</t>
  </si>
  <si>
    <t>https://metrocouncil.org/Communities/Services/Livable-Communities-Grants/Local-Housing-Incentives-Account.aspx?source=child</t>
  </si>
  <si>
    <t> tara.beard@metc.state.mn.us</t>
  </si>
  <si>
    <t xml:space="preserve">Transportation Improvement Program (TIP) </t>
  </si>
  <si>
    <t>(Not the program originating funds, but a listing of how federal and state transportation funds will be spent)</t>
  </si>
  <si>
    <t>municipalities</t>
  </si>
  <si>
    <t>applicants must be a local governmental unit, which may be a municipality (a statutory or home rule charter city or township) currently participating in the Metropolitan Livable Communities Housing Incentives Program, metropolitan county and Housing and Redevelopment Authority, Economic Development Authority, Community Development Authority or Port Authority</t>
  </si>
  <si>
    <t>Innovative Redevelopment</t>
  </si>
  <si>
    <t>https://metrocouncil.org/Communities/Services/Livable-Communities-Grants/Transit-Oriented-Development.aspx</t>
  </si>
  <si>
    <t>May 1, 3pm pre-development and zoning implementation                  July 1, 3pm development</t>
  </si>
  <si>
    <t>stephen.klimek@metc.state.mn.us</t>
  </si>
  <si>
    <t>651.602.1541</t>
  </si>
  <si>
    <t>. $4.5 million. 3 year grant term. Dollar for dollar match by local government of grant funding</t>
  </si>
  <si>
    <t>$250,000 per round for pre-development, up to $100,000 per round per city. 2 year grant term from award date. 25% match required.                                                                                                                                                   $5 million, up to $2 million per project. 3 year grant term with possible 2 year extension. No match requirement</t>
  </si>
  <si>
    <t xml:space="preserve">Hannah.gary@metc.state.mn.us </t>
  </si>
  <si>
    <t>651.602.1633</t>
  </si>
  <si>
    <t>https://metrocouncil.org/Communities/Services/Livable-Communities-Grants/Livable-Communities-Demonstration-Account-(LCDA).aspx?source=child</t>
  </si>
  <si>
    <t xml:space="preserve">May 1, 3pm pre-development spring round                                              November 2, 3pm fall round                                                             July 31, 3pm development                                                            </t>
  </si>
  <si>
    <t>Private</t>
  </si>
  <si>
    <t xml:space="preserve">    This worksheet provides a summary of regional funding sources</t>
  </si>
  <si>
    <t xml:space="preserve">    This worksheet provides a summary of local government funding sources</t>
  </si>
  <si>
    <t xml:space="preserve">    This worksheet provides a summary of local other funding sources</t>
  </si>
  <si>
    <t xml:space="preserve">    This worksheet provides a summary of metropolitan council funding sources</t>
  </si>
  <si>
    <t xml:space="preserve">    This worksheet provides a summary of state funding sources</t>
  </si>
  <si>
    <t>Strategic site acquisition strategies for cities to use for all types of developments</t>
  </si>
  <si>
    <t>Mixed use projects that have corridor-wide potential</t>
  </si>
  <si>
    <t>Commercial and retail projects (new and redevelopment)</t>
  </si>
  <si>
    <t xml:space="preserve">Infrastructure project financing strategies with focus on bicycle and pedestrian projects </t>
  </si>
  <si>
    <t>Small Business Grants</t>
  </si>
  <si>
    <t>Twin Cities Community Land Bank (TCCLB)</t>
  </si>
  <si>
    <t>Idea Café</t>
  </si>
  <si>
    <t>Twin Cities Commercial Land Bank</t>
  </si>
  <si>
    <t>Idea Cafe funds ground-breaking or simple business ideas that create solutions to everyday problems. These grants will help promising entrepreneurs with the process of taking their ideas to the next level.</t>
  </si>
  <si>
    <t>TCCLB is a nonprofit organization that was formed by the Family Housing Fund as a strategic tool for government, neighborhood based organizations, community development corporations, and nonprofit and for-profit developers to further community-based economic development and affordable housing goals. The Fund and its public/private partners have</t>
  </si>
  <si>
    <t>The grant program will award $1,000 in cash and a total of $1,500 in advertising credits to the most inspirational small business owners.</t>
  </si>
  <si>
    <t>Property Acquisition</t>
  </si>
  <si>
    <t>Nonprofit and for-profit partners</t>
  </si>
  <si>
    <t>Equity Investment</t>
  </si>
  <si>
    <t>Commercial Debt</t>
  </si>
  <si>
    <t>Structured Loan Funds</t>
  </si>
  <si>
    <t>Location Efficient Mortgages</t>
  </si>
  <si>
    <t>Time "tranches"</t>
  </si>
  <si>
    <t>Private Investors/Public REITs/Pension Funds/Foreign Investors</t>
  </si>
  <si>
    <t>Commercial Banks/Commercial Mortgage Backed Securities/Life Insurance Companies</t>
  </si>
  <si>
    <t>Community Development Finance Institution (CDFI)</t>
  </si>
  <si>
    <t>Lenders</t>
  </si>
  <si>
    <t>Private Developers/Real Estate Investment Entities</t>
  </si>
  <si>
    <t>LOCAL GOVERNMENT FUNDING - FINANCING TOOLS</t>
  </si>
  <si>
    <t>Reasonable and necessary costs incurred in response to a petroleum tank leak.</t>
  </si>
  <si>
    <t>The fund reimburses eligible applicants up to 90 percent of "reasonable and necessary" costs they incur in responding to a petroleum tank leak. The fund has published maximum cost guidelines to assist applicants in determining which costs qualify as reasonable, and the Minnesota Pollution Control Agency determines what work is necessary to protect public health, welfare and the environment. The maximum amount of reimbursement is $2 million for costs associated with a single tank leak.</t>
  </si>
  <si>
    <t xml:space="preserve">Available district funds are awarded annually to approve partnership projects. Desirable or approved projects may be downsized or deferred for a year if available funding become insufficient. </t>
  </si>
  <si>
    <t>Historic preservation of publicly owned buildings</t>
  </si>
  <si>
    <t>These grants are for the preservation of public buildings, structures, or sites. The property must be publicly owned and the grant can only be awarded to public entities.</t>
  </si>
  <si>
    <t>Capital project grants are designed to support large-scale, innovative stormwater management projects that protect or improve water quality and habitat within the MWMO watershed. The MWMO provides both technical and financial assistance to eligible projects.</t>
  </si>
  <si>
    <t>The goal for the grant program is to develop partnerships with community organizations; protect or improve the quality of the water, habitat, and natural resources; and build community understandings, knowledge, and initiative related to water, habitat and natural resource issues and solutions.</t>
  </si>
  <si>
    <t>Regional Funding - Loans, Grants and Financing</t>
  </si>
  <si>
    <t>Suburban cities and development authorities</t>
  </si>
  <si>
    <t>Types of activities that are eligible for funding through Community Development Block Grants (CDBG) include: Preserving and creating affordable multifamily housing, preserving and creating single-family home ownership opportunities, Supporting agencies that provide public education and outreach services for job training, homelessness prevention, fair housing, financial literacy, emergency assistance, domestic abuse shelter and counseling, senior centers, at-risk youth counseling, youth activities and transportation services
Improving community facilities and infrastructure
Encouraging neighborhood revitalization</t>
  </si>
  <si>
    <t>Project examples include building-related energy efficiency upgrades such as windows, lights, or HVAC. Building owners choose projects that reduce energy costs. MinnPACE provides financing directly to the building owner. Hennepin county adds an assessment to the building's property taxes. The building owner pays the assessment off for up to 20 years as part of their property taxes.</t>
  </si>
  <si>
    <t>Market study, complete preliminary architectural designs, hire consulting assistance</t>
  </si>
  <si>
    <t>Varies - subject to project feasibility and need</t>
  </si>
  <si>
    <t>Opportunity Zone</t>
  </si>
  <si>
    <t>PubPriv</t>
  </si>
  <si>
    <t xml:space="preserve">    This worksheet provides a summary of public/private funding sources</t>
  </si>
  <si>
    <t>Tax Credit</t>
  </si>
  <si>
    <t>Land Bank</t>
  </si>
  <si>
    <t>Cities and Counties</t>
  </si>
  <si>
    <t>KEY</t>
  </si>
  <si>
    <t>Projects that enhance/or preserve cultural or historical resources.</t>
  </si>
  <si>
    <t>A body of land held for future development or disposal.  A source used for the acquisition of sites to put housing upon.  Land Banks typically have criteria regarding targeted housing types and locations.</t>
  </si>
  <si>
    <t>A financing tool typically used to finance the acquisition or rehabilitation of larger capital projects that have a longer useful life.  The term and interest rate will vary dependent upon the asset to be acquired and local and federal bonding laws, as well as the current market environment.</t>
  </si>
  <si>
    <t>A tax credit is something that taxpayers can subtract from income taxes owed, dollar for dollar.  Tax credits reduce the amount of taxes owed.  Tax credits are favorable as they reduce the dollar amount of taxes owed unlike tax deductions or exemptions that reduce taxable income.</t>
  </si>
  <si>
    <t>A deferred loan allows a postponement of payments on the loan under certain conditions.  The debt has to be repaid, but the deferral period provides the borrower with some reprieve prior to payments becoming due.  Typically, any unpaid interest that accrues during the deferment period may be added to the principal balance (capitalized) of the loan.</t>
  </si>
  <si>
    <t>Projects that are facilitated by a public entity and may include infrastructure or other public improvements.</t>
  </si>
  <si>
    <t>Key</t>
  </si>
  <si>
    <t>Businesses</t>
  </si>
  <si>
    <t>LISC</t>
  </si>
  <si>
    <t>Economic Development Administration</t>
  </si>
  <si>
    <t>Treasury</t>
  </si>
  <si>
    <t xml:space="preserve">Investors reinvest capital gains into Opportunity Funds, which in turn invest in projects located within designated Opportunity Zone Census Tracts.  This provides the investor with the ability to defer and reduce capital gains taxes on their investment. </t>
  </si>
  <si>
    <t xml:space="preserve">The program typically uses a leveraged structure to bring equity into a project in exchange for a 40% tax credit over 7 years. </t>
  </si>
  <si>
    <t>Investors with capital gains can use this program.  Projects must be located within designated Opportunity Zone Census Tracts</t>
  </si>
  <si>
    <t xml:space="preserve"> Can be used for real estate projects, community facilities, and operating businesses</t>
  </si>
  <si>
    <t>https://www.eda.gov/funding-opportunities/</t>
  </si>
  <si>
    <t>A sum of money that is borrowed and is typically expected to be repaid with interest over a defined period of time.</t>
  </si>
  <si>
    <t xml:space="preserve"> Project Type:</t>
  </si>
  <si>
    <t>Ownership of assets that may have debts or other liabilities attached to them.</t>
  </si>
  <si>
    <t xml:space="preserve">OZ capital can invest in any operating business or real estate project.  Only "sin business" (gambling facilities, liquor, adult entertainment) are prohibited.  </t>
  </si>
  <si>
    <t>Transportation Infrastructure Finance and Innovation Act (TIFIA)</t>
  </si>
  <si>
    <t>United States Department of Treasury</t>
  </si>
  <si>
    <t>202-366-2300</t>
  </si>
  <si>
    <t>https://www.transportation.gov/buildamerica/financing/tifia/program-overview</t>
  </si>
  <si>
    <t>Ongoing</t>
  </si>
  <si>
    <t>BuildAmerica@dot.gov</t>
  </si>
  <si>
    <t>U.S. Department of Commerce</t>
  </si>
  <si>
    <t>March 2020</t>
  </si>
  <si>
    <t>Up to $1,000,000</t>
  </si>
  <si>
    <t>oie@eda.gov</t>
  </si>
  <si>
    <t>REGIONAL</t>
  </si>
  <si>
    <t>MET COUNCIL</t>
  </si>
  <si>
    <t>FEDERAL</t>
  </si>
  <si>
    <t>Grants can be used for expenses including:            Recycling containers
Organics recycling setup and supplies
Reusable food service supplies and other waste-reduction efforts                                                                                                                                                                 
Businesses and organizations can also get signage, educational materials, and consulting to help them start or improve recycling programs.</t>
  </si>
  <si>
    <t>https://www.revisor.mn.gov/statutes/cite/429</t>
  </si>
  <si>
    <t>https://www.revisor.mn.gov/statutes/cite/428A.01</t>
  </si>
  <si>
    <t>Qualifying businesses need to be engaged in -- or be committed to engage in -- technological innovation in Minnesota</t>
  </si>
  <si>
    <t>Annual competitive</t>
  </si>
  <si>
    <t xml:space="preserve"> All of the District/ATPs’ TRLF lists are due April 15th along with the District/ATP Area Transportation Improvement Programs (ATIPs). </t>
  </si>
  <si>
    <t>Apply anytime by contacting Open to Business</t>
  </si>
  <si>
    <t xml:space="preserve">    This worksheet provides a summary of federal funding sources</t>
  </si>
  <si>
    <t>Summer 2020</t>
  </si>
  <si>
    <t>Local governments facilitate for development projects</t>
  </si>
  <si>
    <t>Definitions</t>
  </si>
  <si>
    <t>Debt</t>
  </si>
  <si>
    <t>https://www.irs.gov/businesses/new-markets-tax-credit-1</t>
  </si>
  <si>
    <t>The purpose of this funding guide is to provide information on potential funding sources and  financing tools</t>
  </si>
  <si>
    <t>Summary of Funding Sources</t>
  </si>
  <si>
    <t xml:space="preserve">       Data is derived from 'Main' worksheet</t>
  </si>
  <si>
    <t>Funds used for mixed-use buildings that typically have multiple units zoned for different uses, such as residential, commercial, industrial, or institutional.</t>
  </si>
  <si>
    <t xml:space="preserve">Projects that incorporate various aspects of cleanup. These may include encouraging community involvement in the cleanup process, supporting training related to cleanups, and helping to fund cleanups and redevelopment costs. </t>
  </si>
  <si>
    <t xml:space="preserve">A grant is a funding source that is forgivable and does not need to be paid back.  </t>
  </si>
  <si>
    <t>Resource</t>
  </si>
  <si>
    <t>for projects constructed along TOD corridors.  Types of projects that have been considered include:</t>
  </si>
  <si>
    <t>Housing development, especially affordable housing development, (new and rehabilitation)</t>
  </si>
  <si>
    <t xml:space="preserve">        Data is derived from 'Main' worksheet</t>
  </si>
  <si>
    <t xml:space="preserve">        contained in the "Main" worksheet.</t>
  </si>
  <si>
    <t xml:space="preserve">    This worksheet provides a summary of a single funding source chosen by the user.</t>
  </si>
  <si>
    <t xml:space="preserve">    This worksheet includes information for all funding sources by category.</t>
  </si>
  <si>
    <t xml:space="preserve">    To clear all filters and start a new search, go to "Sort &amp; Filter" in the taskbar and select "Clear"</t>
  </si>
  <si>
    <t>An applicant can apply for up to $800,000 and should demonstrate how grant funds will result in at least: one Phase II environmental site assessment; one brownfield site cleanup; and an overall plan for revitalization of one or more brownfield sites if there is not already a plan in place.</t>
  </si>
  <si>
    <t>Generally used for large real estate projects.  Projects must be primarily commercial (office/retail/industrial) but can include some residential.</t>
  </si>
  <si>
    <t>Ongoing, subject to allocations.</t>
  </si>
  <si>
    <t>EDA’s Public Works and Economic Adjustment Assistance (EAA) programs provide economically distressed communities and regions with grants for infrastructure projects and other needs.</t>
  </si>
  <si>
    <t>Grants for public infrastructure, business incubators, and other capital projects that support economic development.</t>
  </si>
  <si>
    <t>TIFIA credit assistance is limited to a maximum of 33 percent of the total eligible project costs. Senior debt must be rated investment grade.                                      Low interest rate. 
Interest does not accrue until proceeds are drawn.
Flexible amortization. 
Up to 35 year repayment period. 
Deferrable for 5 years after substantial project completion.
No pre-payment penalty.</t>
  </si>
  <si>
    <t>Projects must be included in the applicable State Transportation Improvement Program. Major requirements include a capital cost of at least $50 million (or 33.3 percent of a state's annual apportionment of Federal-aid funds, whichever is less) or $15 million in the case of ITS. The project also must be supported in whole or in part from user charges or other non-Federal dedicated funding sources and be included in the state's transportation plan.</t>
  </si>
  <si>
    <t>The Transportation Infrastructure Finance and Innovation Act (TIFIA) program provides credit assistance for qualified projects of regional and national significance. Many large-scale, surface transportation projects - highway, transit, railroad, intermodal freight, and port access - are eligible for assistance.</t>
  </si>
  <si>
    <t>Grants pay up to 75% of the costs to investigate and clean up polluted sites. Both publicly and privately owned sites with known or suspected soil or groundwater contamination qualify.</t>
  </si>
  <si>
    <t>Grants pay up to half of redevelopment costs for a qualifying site, with a 50% local match. At least half the grant money will be awarded to sites outside the seven county Twin Cities metro area, if a sufficient number of eligible applications are received from outside applicants.</t>
  </si>
  <si>
    <t>Land acquisition, demolition, infrastructure improvements, soil stabilization when in-fill is required, ponding or other environmental infrastructure and adaptive reuse of buildings, including remedial activities at sites where a subsequent redevelopment will occur.</t>
  </si>
  <si>
    <t>Redevelopment Grant Application form due August 1 and February 1.</t>
  </si>
  <si>
    <t>At least 50% of total project costs must be privately financed through owner equity and other lending sources (most applications selected for funding have at least 70% private financing.) The size of the award depends on a variety of factors including but not limited to: Minnesota's competitiveness, local economic conditions, job creation and wage levels.</t>
  </si>
  <si>
    <t>Eligible businesses must invest in real property improvements that will result in the creation of new jobs. The amount of money available is dependent on the number of and pay for the jobs created</t>
  </si>
  <si>
    <t>$1000 ($2000 for Targeted Populations*) per year per job created for jobs paying at least $28,427 in cash wages.
$2000 ($3000 for Targeted Populations*) per year per job created for jobs paying at least $38,263 in cash wages.
$3000 ($4000 for Targeted Populations*) per year per job created for jobs paying at least $49,194 in cash wages.
Up to a 5 percent rebate for real property improvements for businesses located in the Twin Cities Metro.
Up to a 7.5 percent rebate for real property improvements for business located in Greater Minnesota.</t>
  </si>
  <si>
    <t>Qualifying businesses need to be engaged in, or be committed to engage in, technological innovation in Minnesota</t>
  </si>
  <si>
    <t>The maximum grant award for a Single Purpose project is $600,000, The maximum grant award for a Comprehensive project is $1.4 million.</t>
  </si>
  <si>
    <t>Rehabilitation of local owner-occupied, rental, single-family or multiple-family housing stock; public facilities including wastewater facilities, water towers and distribution systems; economic development activities including building, rehabilitation related to facade improvements, code violations, and health and safety issues.</t>
  </si>
  <si>
    <t>The goal of this program is to benefit people of low and moderate incomes, eliminate slum and blight conditions and eliminate an urgent threat to public health or safety. The program is subdivided into three grant funds: housing grants, public facility grants and comprehensive grants.</t>
  </si>
  <si>
    <t>Grant funds are to be used to assist Eligible Applicants with complex and costly Public Infrastructure projects when a funding gap exists and alternative sources of public and private financing are not adequate; Up to 50% of project cost with municipal match.</t>
  </si>
  <si>
    <t>Application deadline was September 6, 2019.</t>
  </si>
  <si>
    <t>New construction, acquisition, or rehabilitation of multifamily rental housing.</t>
  </si>
  <si>
    <t>Applications accepted through the annual Consolidated RFP process and throughout the year, should resources be available.</t>
  </si>
  <si>
    <t>Applications accepted through the annual RFP process and throughout the year.</t>
  </si>
  <si>
    <t>To provide funding to assist in the preservation of federally assisted permanent rental housing where the federal subsidies are at risk of being lost. Risk of loss may be due to one or more of the following factors: deteriorating physical condition, diminished owner capacity, conversion to market rates.</t>
  </si>
  <si>
    <t>Funds may be used for construction, acquisition and rehabilitation of permanent rental housing that supports economic development and redevelopment activities, job creation or job preservation within a community or region by meeting locally identified housing needs.</t>
  </si>
  <si>
    <t>Applications accepted through the annual Consolidated RFP process.</t>
  </si>
  <si>
    <t xml:space="preserve">Minnesota Housing generates financial resources from its lending activities and makes them available to fund investment quality LMIR amortizing first mortgage loans. This is a non-federal resource that works well with 9% competitive HTC.                                                                                                                     Minnesota Housing may issue tax-exempt bonds to fund new LMIR
loans along with applications for 4% HTC. If needed for eligibility for tax credits, short-term LMIR bridge loans may also be available. </t>
  </si>
  <si>
    <t>Refinancing, acquisition, rehabilitation or new construction/conversion of affordable rental housing.</t>
  </si>
  <si>
    <t>A for-profit entity; 501(c)(3) nonprofit entity (including Community Housing Development Organizations [CHDO]); government unit (excluding the federal government); or religious organization. The owner must provide evidence of a qualifying interest in the property recorded and showing in the records of the county.</t>
  </si>
  <si>
    <t>Loans will generally be provided in the form of a zero percent, 30-year loan with principal (and interest, if any) due and payable at the end of the term. The interest rate may be adjusted in order to allow these funds to be utilized with other sources of funding such as Housing Tax Credits; however, Minnesota Housing may at its sole discretion require 20 percent of cash flow in excess of $50,000 to be repaid annually. The loan term may be adjusted based on requirements and conditions of the federal assistance or other funding sources.</t>
  </si>
  <si>
    <t>Capital Funding: New construction, rehabilitation or acquisition of multifamily rental housing.</t>
  </si>
  <si>
    <t>Supports the development of affordable housing. Priority is given for development serving households experiencing long term homelessness (i.e. emergency shelters, transitional housing, permanent rental, or permanent supporting housing).</t>
  </si>
  <si>
    <t>Priority eligible projects: green chemistry, pollution prevention, source reduction, recycling, and source-separated compostable materials.
Eligible loan costs are limited to the capital costs of implementing waste or pollution prevention technologies in Minnesota. Capital costs are limited to the costs of acquisition of machinery and equipment, including freight and installation, and related improvements.</t>
  </si>
  <si>
    <t>Participatory loans provide for awards up to a maximum loan of $250,000 at zero percent interest (contingent upon available funding in the revolving account.) Participatory loan funds must be matched by a minimum dollar-for-dollar match by loans from a participating financial institution. In addition to the competitive interest rate charged by the participating financial institution on its matching funds, an administrative fee may be added to the participatory loan to defray costs associated with the servicing of the EA Loan by the financial institution.</t>
  </si>
  <si>
    <t>Existing small business corporation, sole proprietorship, partnership, or association with: Less than 100 full-time employees, an after-tax profit of less than $500,000 and a demonstrated ability to repay the loan.</t>
  </si>
  <si>
    <t>Awarded throughout the year.</t>
  </si>
  <si>
    <t>Loans are for capital equipment purchases that help the company meet or exceed environmental regulations, and costs associated with the investigation and cleanup of contaminated sites. Common benefits include a healthier workplace, lower waste disposal bills, and reduced regulatory obligations. </t>
  </si>
  <si>
    <t>Loan amounts can be between $1,000 and $75,000 with 0% interest rate. Repayment term up to 7 years.</t>
  </si>
  <si>
    <t>Acquisition and development of trail facilities.</t>
  </si>
  <si>
    <t>Grants are reimbursed based on up to 75% of the total eligible project costs, and recipients must provide a non-state cash match of at least 25%. The minimum grant request is $5,000 and the maximum grant award is $150,000</t>
  </si>
  <si>
    <t>Rates are determined by a market rate index (market scale) or the PFA's bond market rate (Authority scale), whichever is higher, less a 0.25 percent discount approved by the PFA. Loans are amortized up to a maximum of 20 years, or up to 30 years if the average annual residential cost would exceed 1.4 percent of median household income.</t>
  </si>
  <si>
    <t>Primarily water, wastewater and transportation related facilities.</t>
  </si>
  <si>
    <t>Timing varies depending on the program. To qualify, some projects need to be on the Minnesota Pollution Control Agency's priority list.  See PFA website.</t>
  </si>
  <si>
    <t>The Point Source Implementation grant program provides grants to units of local government to assist with the cost of water infrastructure projects necessitated by one of four specified conditions.</t>
  </si>
  <si>
    <t>Eligible applicants include state and local governments, transit agencies, railroad companies, special authorities, special districts, and private entities</t>
  </si>
  <si>
    <t>Property owners or operators, parties with legal or equitable title or parties that took corrective action at the request of the MPCA</t>
  </si>
  <si>
    <t>Cities, counties, developers, economic development authorities (EDAs), housing redevelopment authorities (HRAs), port authorities, and for-profit and non-profit organizations are eligible</t>
  </si>
  <si>
    <t>Development authorities, including cities, counties, port authorities, housing and redevelopment authorities and economic development authorities</t>
  </si>
  <si>
    <t>Local units of government can apply for funds, which are then distributed to local businesses</t>
  </si>
  <si>
    <t>Businesses engaged in manufacturing, warehousing, distribution, and technology-related industries</t>
  </si>
  <si>
    <t>Cities of &lt;50,000 residents and counties of &lt;200,000 residents</t>
  </si>
  <si>
    <t>Cities, counties, special districts, public institutions or other political subdivision</t>
  </si>
  <si>
    <t>Local governments may impose taxes which can be used on community services (infrastructure, transit etc.)</t>
  </si>
  <si>
    <t>Counties, home rule charters, statutory cities, and towns</t>
  </si>
  <si>
    <t>Cities, counties, townships, sanitary districts or other governmental subdivisions responsible for water treatment</t>
  </si>
  <si>
    <t>State, counties, cities and other governmental entities</t>
  </si>
  <si>
    <t>Minnesota not-for-profit organizations, institutions, political subdivisions of the state, and tribal governments. Multi-organizational collaboration is encouraged</t>
  </si>
  <si>
    <t>Applicants can include cities and government agencies except Bloomington, Edina, Minneapolis, and Richfield</t>
  </si>
  <si>
    <t>Applicants can include developers, non-profits, government entities, and other development authorities</t>
  </si>
  <si>
    <t>Homeowners and landlords may be eligible for help to detect and remove lead paint</t>
  </si>
  <si>
    <t>Applicants can include developers, municipalities, economic development agencies, housing and redevelopment authorities, government entities, nonprofit organizations, and private for-profit companies</t>
  </si>
  <si>
    <t>Suburban cities in Hennepin County that do not receive funding directly from the department of Housing and Urban Development (Bloomington, Eden Prairie and Plymouth), and public service agencies</t>
  </si>
  <si>
    <t>Applicants can include entrepreneurs and small business owners</t>
  </si>
  <si>
    <t>Applicants must be a local governmental unit, which may be a municipality (a statutory or home rule charter city or township) currently participating in the Metropolitan Livable Communities Housing Incentives Program, metropolitan county and Housing and Redevelopment Authority, Economic Development Authority, Community Development Authority or Port Authority</t>
  </si>
  <si>
    <t>Municipalities</t>
  </si>
  <si>
    <t>A charge imposed on real property to help pay for a local improvement that benefits the property. The Minnesota Constitution gives the legislature the authority to allow local governments to use special assessments. This authority is mainly in Minnesota Statutes, Chapter 429</t>
  </si>
  <si>
    <t>A method of capturing tax base growth resulting from new development. Increment captured to pay for public costs and improvements related to development.
Fixed term for capture, then new development capacity is added to existing tax base.</t>
  </si>
  <si>
    <t>Special Taxing Districts</t>
  </si>
  <si>
    <t>Infrastructure, housing, redevelopment</t>
  </si>
  <si>
    <t>Flexible: infrastructure, housing, redevelopment</t>
  </si>
  <si>
    <t>Public improvements, acquisition, demolition, site improvements/site work, infrastructure, utilities, affordable housing, redevelopment</t>
  </si>
  <si>
    <t>Special taxing districts include all government jurisdictions other than counties, cities, towns, and school districts with authority to levy property taxes; they include watershed districts, housing and redevelopment authorities, regional rail authorities, and the Metropolitan Council and other regional government entities.</t>
  </si>
  <si>
    <t xml:space="preserve">The Angel Tax Credit provides credit to investors or investment funds that make equity investments in startup companies focused on high technology, new proprietary technology, or a new proprietary product, process or service in specified fields.  Businesses need to meet these criteria to participate: be headquartered in Minnesota, have minimum of 51 percent of employees, payroll, and value of current service contracts performed in Minnesota, have fewer than 25 employees, and pay employees annual wages of at least 175 percent of poverty levels </t>
  </si>
  <si>
    <t>Angel Hotline 651-259-7599</t>
  </si>
  <si>
    <t>Summary of Local Government Funding - Financing Tools</t>
  </si>
  <si>
    <t xml:space="preserve">    This worksheet provides a summary of a single local government financing tool chosen by the user. </t>
  </si>
  <si>
    <t>Affordable housing, transit, infrastructure, public improvements</t>
  </si>
  <si>
    <t xml:space="preserve">A for-profit entity; 501(c)(3) nonprofit entity (including Community Housing Development Organizations [CHDO]); government unit (excluding the federal government); or religious organization. The owner must provide evidence of a qualifying interest in the property with such interest recorded and appearing in the records of the county. Properties owned by a trust are not eligible to apply for NHTF funds. </t>
  </si>
  <si>
    <t>Development</t>
  </si>
  <si>
    <t>Value Capture</t>
  </si>
  <si>
    <t>50% match subject to total project costs</t>
  </si>
  <si>
    <t>75% of cost and subject to total project cost amount</t>
  </si>
  <si>
    <t>Projects that include retail, office, industrial, and business, excluding residential or industrial uses.</t>
  </si>
  <si>
    <t>Projects that include multiple forms of housing including workforce, low and moderate-income, owner-occupied, single-family, multi-family or rental properties.</t>
  </si>
  <si>
    <t xml:space="preserve">Projects that incorporate infrastructure improvements including bike and pedestrian paths, trails, sidewalks, streets, water, sewer, and other utilities. </t>
  </si>
  <si>
    <t>Projects that include commercial, housing and/or mixed use development and/or redevelopment. Funding not limited based on project type.</t>
  </si>
  <si>
    <t>Transportation infrastructure projects including roads, streets, pedestrian and bike paths, etc.</t>
  </si>
  <si>
    <t>Tax</t>
  </si>
  <si>
    <t>Financing is a source with repayment terms.</t>
  </si>
  <si>
    <r>
      <t xml:space="preserve">    Click on the large title box at </t>
    </r>
    <r>
      <rPr>
        <b/>
        <i/>
        <sz val="11"/>
        <color theme="1"/>
        <rFont val="Calibri  "/>
      </rPr>
      <t>Cell C4</t>
    </r>
    <r>
      <rPr>
        <sz val="11"/>
        <color theme="1"/>
        <rFont val="Calibri  "/>
      </rPr>
      <t xml:space="preserve"> and use the drop-down box to link to a specific topic </t>
    </r>
  </si>
  <si>
    <r>
      <t xml:space="preserve">  </t>
    </r>
    <r>
      <rPr>
        <i/>
        <sz val="11"/>
        <color theme="1"/>
        <rFont val="Calibri  "/>
      </rPr>
      <t xml:space="preserve">  Links to individual programs and contact information included on this page</t>
    </r>
  </si>
  <si>
    <t xml:space="preserve">    Use any of the drop-down boxes in row 7 to help find what you are looking for.</t>
  </si>
  <si>
    <t xml:space="preserve">    This worksheet provides a summary of the terms used in the 'Main' worksheet.</t>
  </si>
  <si>
    <t>A tax is a financial charge or some other type of levy imposed upon a taxpayer by a governmental organization to fund government spending and various public expenditures.</t>
  </si>
  <si>
    <t>HTCs (9%) are allocated twice per year - the Consolidated RFP with much of our other funding, and during a Round 2 RFP that is also competitive. 4% HTCs are also available year round. </t>
  </si>
  <si>
    <t>Leverage private capital and investor equity to support the development of new and
rehabilitated affordable rental housing.</t>
  </si>
  <si>
    <t>summer.jefferson@state.mn.us</t>
  </si>
  <si>
    <t>http://www.mnhousing.gov/sites/multifamily/taxcredits</t>
  </si>
  <si>
    <t>651.296.9790</t>
  </si>
  <si>
    <t>The Low Income Housing Tax Credit (LIHTC) program is the nation’s oldest and most successful affordable housing production program. Since 1987, the LIHTC program has given states $10 billion in allocation authority, stimulating private equity investment toward the production of more than 2.78 million affordable homes nationwide. This federal income tax credit is awarded to owners and then sold to investors to generate capital for construction or acquisition with substantial rehabilitation of eligible rental housing.</t>
  </si>
  <si>
    <t>LMIR loans are available through the annual Multifamily Consolidated Request for Proposals (RFP) process as well as on an open pipeline basis (subject to the availability of sufficient funding).</t>
  </si>
  <si>
    <t>Varies subject to project scoring and available funding.</t>
  </si>
  <si>
    <t>The Minnesota Historic Structure Rehabilitation Tax Credit offers a 20% state tax credit for qualified historic rehabilitations, and parallels the existing federal rehabilitation tax credit. It also offers project investors an option of a grant in lieu of a credit, whichever option best suits a developer's tax situation, in order to maximize the efficiency of the public dollars assisting the project.</t>
  </si>
  <si>
    <t>50,000 - 250,000</t>
  </si>
  <si>
    <t>Environmental Assistance Loans (Participatory and Direct)</t>
  </si>
  <si>
    <r>
      <rPr>
        <b/>
        <i/>
        <sz val="6"/>
        <color rgb="FF222222"/>
        <rFont val="Arial"/>
        <family val="2"/>
      </rPr>
      <t>Participatory loans</t>
    </r>
    <r>
      <rPr>
        <sz val="6"/>
        <color rgb="FF222222"/>
        <rFont val="Arial"/>
        <family val="2"/>
      </rPr>
      <t xml:space="preserve"> provide up to a maximum of $250,000 at 0% interest (contingent upon available funding in the revolving account) with minimum dollar-for-dollar match from participating financial institution. </t>
    </r>
    <r>
      <rPr>
        <b/>
        <i/>
        <sz val="6"/>
        <color rgb="FF222222"/>
        <rFont val="Arial"/>
        <family val="2"/>
      </rPr>
      <t>Direct loans</t>
    </r>
    <r>
      <rPr>
        <sz val="6"/>
        <color rgb="FF222222"/>
        <rFont val="Arial"/>
        <family val="2"/>
      </rPr>
      <t xml:space="preserve"> are limited to businesses/entities and provide for awards up to a maximum loan of $50,000, at 4% interest or half the prime rate, whichever is greater. Must be matched by a minimum one dollar from the applicant for every two dollars received. Start-up businesses are not eligible for direct loans.</t>
    </r>
  </si>
  <si>
    <t>william.price@state.mn.us</t>
  </si>
  <si>
    <t>http://www.mnhousing.gov/sites/Satellite?c=Page&amp;cid=1513009820974&amp;d=Touch&amp;pagename=External%2FPage%2FEXTStandardLayout</t>
  </si>
  <si>
    <t>651.296.9440</t>
  </si>
  <si>
    <t>Pollution</t>
  </si>
  <si>
    <t>https://www.revisor.mn.gov/statutes/cite/469.1813</t>
  </si>
  <si>
    <t>30-50% of total project costs and subject to funding</t>
  </si>
  <si>
    <t>5000-150000</t>
  </si>
  <si>
    <t>Certified Local Governments may use these federal matching grants for local preservation projects. Funding comes from the Historic Preservation Fund, appropriated annually by the U.S. Congress; federal regulations require that the SHPO distribute to CLGs at least 10 percent of its allocation each year. Approximately $107,000 is available for fiscal year 2020.</t>
  </si>
  <si>
    <t>up to 50,000</t>
  </si>
  <si>
    <t>https://www.lisc.org/twin-cities/our-work/built-environment/real-estate/</t>
  </si>
  <si>
    <t>Small grants for nonprofit developers are available to assess feasibility of potential real estate development projects. Funds may be used to conduct market studies, complete preliminary architectural designs, or hire consulting assistance. These resources are limited.</t>
  </si>
  <si>
    <t>Nonprofit developers can apply for grants of up to $50,000 to cover the cost securing the development site and positioning the project for successful financing. Those expenses may include the completion of architectural designs, legal work, survey and engineering studies, and environmental testing.
 The LISC recoverable grant is repaid from construction or permanent financing proceeds</t>
  </si>
  <si>
    <t>Land Bank Twin Cities</t>
  </si>
  <si>
    <t>Traditional loan financing for single-family, multifamily, commercial and multi-use projects are tried and true, but additional funding options may also be available. Financing can stand alone or be paired with land banking to best meet your needs.</t>
  </si>
  <si>
    <t>612-238-8210</t>
  </si>
  <si>
    <t>http://www.landbanktwincities.org/</t>
  </si>
  <si>
    <t>Developers, non-profits and local government</t>
  </si>
  <si>
    <t>sanderson@landbanktwincities.org</t>
  </si>
  <si>
    <t>Support strategic real estate opportunities that benefit people with low to moderate incomes, prioritizing people of color and populations facing barriers. Provide opportunities for mission-driven organizations in real estate, serving developers, nonprofit service providers, and government through brokering, land banking, and lending, to the benefit of the mission.</t>
  </si>
  <si>
    <t>Area to Include Additional Information and Notes</t>
  </si>
  <si>
    <t>Rabinder Bains - NA</t>
  </si>
  <si>
    <t>651-259-7457</t>
  </si>
  <si>
    <t>651-757-2875 or 800-657-3938</t>
  </si>
  <si>
    <t>651-296-6300 or 800-657-386</t>
  </si>
  <si>
    <t>312-353-2112</t>
  </si>
  <si>
    <t>Municipalities not receiving funding from Rural Development may receive a WIF grant in conjunction with a CWRF loan when the average per household system costs exceed 1.4% of median household income. For drinking water projects, municipalities not receiving funding from Rural Development may receive a WIF grant in conjunction with a DWRF loan when the average per household system costs exceed 1.2% of median household income. Maximum WIF grant may not exceed $5 million or $20,000 per connection, whichever is less.</t>
  </si>
  <si>
    <t>Funds to be used to prevent or reduce the environmental impacts including waste and pollution caused by warming temperatures and extreme precipitation</t>
  </si>
  <si>
    <t>Funds support every phase of a project from pre-development, acquisition, construction, mini-permanent, permanent and bridge financing and working capital. Financing available for housing, businesses and non-profit</t>
  </si>
  <si>
    <t>Assists with the cost of water infrastructure projects necessary to meet waste load reductions prescribed under a total maximum daily load (TMDL) plan as required, reduce discharge of total phosphorus to one milligram per liter or less and meet any other water quality-based effluent limit established. Meet a total nitrogen concentration or mass limit that requires discharging ten milligrams per liter or less at a permitted design flow.</t>
  </si>
  <si>
    <t>Value capture is a public financing tool that captures some or all of the value and taxes that public infrastructure and other improvements generates for private or public landowners.</t>
  </si>
  <si>
    <t>Metropolitan Council Transit Oriented Development Funding Guide - 2020</t>
  </si>
  <si>
    <t>METROPOLITAN COUNCIL TRANSIT ORIENTED DEVELOPMENT (TOD) FUNDING GUIDE - 2020</t>
  </si>
  <si>
    <t>Source of information as applicable to funding type and provides summary of federally funded regional transportation projects.</t>
  </si>
  <si>
    <t>Projects that the presence in or introduction into the environment of a substance or thing that has harmful or poisonous effects.</t>
  </si>
  <si>
    <t>https://mn.gov/deed/business/financing-business/tax-credits/opp-zones/</t>
  </si>
  <si>
    <t>https://mn.gov/deed/government/public-facilities/funds-programs/</t>
  </si>
  <si>
    <t>https://www.dot.state.mn.us/saferoutes/planning-grants.html</t>
  </si>
  <si>
    <t>https://www.mnhs.org/preservation/legacy-grants</t>
  </si>
  <si>
    <t>https://www.mwmo.org/get-involved/capital-project-grants/</t>
  </si>
  <si>
    <t>http://www.mwmo.org/get-involved/stewardship-fund-grants/</t>
  </si>
  <si>
    <t>https://www.hennepin.us/economic-development/programs/business-recycling-grants</t>
  </si>
  <si>
    <t>Ryan.Kelley@hennepin.us</t>
  </si>
  <si>
    <t>Jeannie.Given@state.mn.us</t>
  </si>
  <si>
    <t>caryn.polito@state.mn.us</t>
  </si>
  <si>
    <t xml:space="preserve">Funding Ranges for Solicitation Categories:                                Roadways: 46%-65% or $83M-$117M                                                                             Transit &amp; Travel Demand Management: 25%-35% or $45M-$65M                                              Bicycle and Pedestrian: 9%-20% or $16M-$36M                                          </t>
  </si>
  <si>
    <t>Street and sidewalk cleaning, snow and ice removal, lighting, signage, parking, parking enforcement, marketing and promotion, landscaping, and security, capital improvements authorized by statute. Can also include housing improvement areas for owner-occupied housing improvements</t>
  </si>
  <si>
    <t>Special service districts are defined areas within a city where special services are rendered; Costs of the services are paid from charges to the area. Housing improvement areas are specific for financing of owner-occupied housing through tax assessments.</t>
  </si>
  <si>
    <t>FFCC loans are available through the annual Multifamily Consolidated Request for Proposals (RFP) process as well as on an open pipeline basis (subject to the availability of sufficient funding).</t>
  </si>
  <si>
    <t>An amortizing first mortgage loan for new construction, substantial rehabilitation of rental housing, acquisition and rehabilitation of existing rental housing, or refinance/debt restructure. LMIR loan can be paired with deferred FFCC loan.</t>
  </si>
  <si>
    <t>An amortizing first mortgage loan for new construction, substantial rehabilitation of rental housing, acquisition and rehabilitation of existing rental housing, or refinance/debt restructure. Deferred FFCC loan can be paired with a LMIR loan.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</si>
</sst>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
  </numFmts>
  <fonts count="85">
    <font>
      <sz val="10"/>
      <color rgb="FF000000"/>
      <name val="Times New Roman"/>
      <charset val="204"/>
    </font>
    <font>
      <b/>
      <sz val="8"/>
      <name val="Arial"/>
      <family val="2"/>
    </font>
    <font>
      <b/>
      <sz val="7"/>
      <name val="Arial"/>
      <family val="2"/>
    </font>
    <font>
      <sz val="6"/>
      <name val="Arial"/>
      <family val="2"/>
    </font>
    <font>
      <b/>
      <sz val="7"/>
      <color rgb="FFFFFFFF"/>
      <name val="Arial"/>
      <family val="2"/>
    </font>
    <font>
      <sz val="6"/>
      <color rgb="FF00529F"/>
      <name val="Arial"/>
      <family val="2"/>
    </font>
    <font>
      <sz val="6"/>
      <name val="Arial"/>
      <family val="2"/>
    </font>
    <font>
      <sz val="6"/>
      <color rgb="FF1F487C"/>
      <name val="Arial"/>
      <family val="2"/>
    </font>
    <font>
      <sz val="6"/>
      <color rgb="FF333333"/>
      <name val="Arial"/>
      <family val="2"/>
    </font>
    <font>
      <sz val="6"/>
      <name val="Cambria Math"/>
      <family val="1"/>
    </font>
    <font>
      <i/>
      <sz val="6"/>
      <name val="Arial"/>
      <family val="2"/>
    </font>
    <font>
      <b/>
      <sz val="7"/>
      <color theme="0"/>
      <name val="Arial"/>
      <family val="2"/>
    </font>
    <font>
      <sz val="10"/>
      <color rgb="FF000000"/>
      <name val="Times New Roman"/>
      <family val="1"/>
    </font>
    <font>
      <sz val="6"/>
      <color rgb="FF000000"/>
      <name val="Arial"/>
      <family val="2"/>
    </font>
    <font>
      <u/>
      <sz val="10"/>
      <color theme="10"/>
      <name val="Times New Roman"/>
      <family val="1"/>
    </font>
    <font>
      <sz val="8"/>
      <color rgb="FF000000"/>
      <name val="Arial"/>
      <family val="2"/>
    </font>
    <font>
      <sz val="6"/>
      <color rgb="FF38424C"/>
      <name val="Arial"/>
      <family val="2"/>
    </font>
    <font>
      <b/>
      <sz val="6"/>
      <color rgb="FF38424C"/>
      <name val="Arial"/>
      <family val="2"/>
    </font>
    <font>
      <sz val="6"/>
      <color rgb="FF444444"/>
      <name val="Arial"/>
      <family val="2"/>
    </font>
    <font>
      <u/>
      <sz val="6"/>
      <color theme="10"/>
      <name val="Arial"/>
      <family val="2"/>
    </font>
    <font>
      <sz val="6"/>
      <color theme="10"/>
      <name val="Arial"/>
      <family val="2"/>
    </font>
    <font>
      <sz val="6"/>
      <color rgb="FF222222"/>
      <name val="Arial"/>
      <family val="2"/>
    </font>
    <font>
      <sz val="9"/>
      <color rgb="FF222222"/>
      <name val="Arial"/>
      <family val="2"/>
    </font>
    <font>
      <sz val="6"/>
      <color rgb="FF222222"/>
      <name val="Arial"/>
      <family val="2"/>
    </font>
    <font>
      <b/>
      <sz val="6"/>
      <color rgb="FF222222"/>
      <name val="Arial"/>
      <family val="2"/>
    </font>
    <font>
      <sz val="6"/>
      <color rgb="FF484848"/>
      <name val="Arial"/>
      <family val="2"/>
    </font>
    <font>
      <sz val="6"/>
      <color rgb="FF212121"/>
      <name val="Arial"/>
      <family val="2"/>
    </font>
    <font>
      <sz val="6"/>
      <name val="Times New Roman"/>
      <family val="1"/>
    </font>
    <font>
      <sz val="6"/>
      <color rgb="FF231F20"/>
      <name val="Arial"/>
      <family val="2"/>
    </font>
    <font>
      <sz val="6"/>
      <color rgb="FF333333"/>
      <name val="&amp;quot"/>
    </font>
    <font>
      <sz val="7"/>
      <color rgb="FF000000"/>
      <name val="Arial"/>
      <family val="2"/>
    </font>
    <font>
      <b/>
      <sz val="8"/>
      <color rgb="FF000000"/>
      <name val="Arial"/>
      <family val="2"/>
    </font>
    <font>
      <sz val="8"/>
      <name val="Arial"/>
      <family val="2"/>
    </font>
    <font>
      <sz val="18"/>
      <color theme="3"/>
      <name val="Cambria"/>
      <family val="2"/>
      <scheme val="major"/>
    </font>
    <font>
      <sz val="7"/>
      <color rgb="FF333333"/>
      <name val="Arial"/>
      <family val="2"/>
    </font>
    <font>
      <sz val="6"/>
      <color rgb="FF555555"/>
      <name val="Arial"/>
      <family val="2"/>
    </font>
    <font>
      <sz val="6"/>
      <color rgb="FF011323"/>
      <name val="Arial"/>
      <family val="2"/>
    </font>
    <font>
      <sz val="10"/>
      <color rgb="FF9C5700"/>
      <name val="Arial"/>
      <family val="2"/>
    </font>
    <font>
      <b/>
      <sz val="10"/>
      <color rgb="FF0070C0"/>
      <name val="Times New Roman"/>
      <family val="1"/>
    </font>
    <font>
      <b/>
      <sz val="6"/>
      <color rgb="FF0070C0"/>
      <name val="Arial"/>
      <family val="2"/>
    </font>
    <font>
      <b/>
      <u/>
      <sz val="6"/>
      <color rgb="FF0070C0"/>
      <name val="Arial"/>
      <family val="2"/>
    </font>
    <font>
      <b/>
      <i/>
      <sz val="6"/>
      <color rgb="FF0070C0"/>
      <name val="Arial"/>
      <family val="2"/>
    </font>
    <font>
      <b/>
      <sz val="10"/>
      <name val="Times New Roman"/>
      <family val="1"/>
    </font>
    <font>
      <sz val="10"/>
      <name val="Times New Roman"/>
      <family val="1"/>
    </font>
    <font>
      <b/>
      <sz val="12"/>
      <color theme="0"/>
      <name val="Arial"/>
      <family val="2"/>
    </font>
    <font>
      <u/>
      <sz val="12"/>
      <color theme="0"/>
      <name val="Arial"/>
      <family val="2"/>
    </font>
    <font>
      <sz val="12"/>
      <color theme="0"/>
      <name val="Arial"/>
      <family val="2"/>
    </font>
    <font>
      <b/>
      <sz val="12"/>
      <color theme="0"/>
      <name val="Times New Roman"/>
      <family val="1"/>
    </font>
    <font>
      <sz val="12"/>
      <color theme="0"/>
      <name val="Times New Roman"/>
      <family val="1"/>
    </font>
    <font>
      <sz val="12"/>
      <color theme="1"/>
      <name val="Times New Roman"/>
      <family val="2"/>
    </font>
    <font>
      <b/>
      <sz val="16"/>
      <name val="Calibri  "/>
    </font>
    <font>
      <sz val="12"/>
      <color theme="1"/>
      <name val="Calibri  "/>
    </font>
    <font>
      <sz val="11"/>
      <name val="Calibri  "/>
    </font>
    <font>
      <b/>
      <sz val="12"/>
      <color theme="1"/>
      <name val="Calibri  "/>
    </font>
    <font>
      <b/>
      <sz val="14"/>
      <name val="Calibri  "/>
    </font>
    <font>
      <u/>
      <sz val="12"/>
      <name val="Calibri  "/>
    </font>
    <font>
      <b/>
      <u/>
      <sz val="12"/>
      <color theme="1"/>
      <name val="Calibri  "/>
    </font>
    <font>
      <sz val="11"/>
      <color theme="1"/>
      <name val="Calibri  "/>
    </font>
    <font>
      <sz val="12"/>
      <color theme="1"/>
      <name val="Calibri"/>
      <family val="2"/>
      <scheme val="minor"/>
    </font>
    <font>
      <sz val="16"/>
      <color theme="1"/>
      <name val="Times New Roman"/>
      <family val="2"/>
    </font>
    <font>
      <sz val="16"/>
      <color theme="1"/>
      <name val="Calibri  "/>
    </font>
    <font>
      <sz val="12"/>
      <color theme="0"/>
      <name val="Calibri  "/>
    </font>
    <font>
      <b/>
      <sz val="14"/>
      <color theme="3"/>
      <name val="Arial"/>
      <family val="2"/>
    </font>
    <font>
      <sz val="10"/>
      <color rgb="FF000000"/>
      <name val="Arial"/>
      <family val="2"/>
    </font>
    <font>
      <b/>
      <sz val="12"/>
      <color rgb="FF000000"/>
      <name val="Arial"/>
      <family val="2"/>
    </font>
    <font>
      <i/>
      <sz val="11"/>
      <color rgb="FF000000"/>
      <name val="Arial"/>
      <family val="2"/>
    </font>
    <font>
      <u/>
      <sz val="9"/>
      <color theme="3"/>
      <name val="Arial"/>
      <family val="2"/>
    </font>
    <font>
      <u/>
      <sz val="8"/>
      <color theme="10"/>
      <name val="Arial"/>
      <family val="2"/>
    </font>
    <font>
      <b/>
      <sz val="14"/>
      <color theme="0"/>
      <name val="Arial"/>
      <family val="2"/>
    </font>
    <font>
      <b/>
      <sz val="18"/>
      <name val="Arial"/>
      <family val="2"/>
    </font>
    <font>
      <b/>
      <sz val="11"/>
      <color theme="0"/>
      <name val="Arial"/>
      <family val="2"/>
    </font>
    <font>
      <b/>
      <sz val="9"/>
      <color rgb="FF000000"/>
      <name val="Arial"/>
      <family val="2"/>
    </font>
    <font>
      <b/>
      <sz val="11"/>
      <name val="Times New Roman"/>
      <family val="1"/>
    </font>
    <font>
      <b/>
      <sz val="9"/>
      <color rgb="FF212121"/>
      <name val="Arial"/>
      <family val="2"/>
    </font>
    <font>
      <b/>
      <sz val="10"/>
      <color rgb="FF000000"/>
      <name val="Arial"/>
      <family val="2"/>
    </font>
    <font>
      <b/>
      <sz val="10"/>
      <name val="Arial"/>
      <family val="2"/>
    </font>
    <font>
      <b/>
      <sz val="9"/>
      <color theme="0"/>
      <name val="Arial"/>
      <family val="2"/>
    </font>
    <font>
      <sz val="8"/>
      <color theme="0"/>
      <name val="Arial"/>
      <family val="2"/>
    </font>
    <font>
      <i/>
      <sz val="11"/>
      <color theme="1"/>
      <name val="Calibri  "/>
    </font>
    <font>
      <b/>
      <i/>
      <sz val="11"/>
      <color theme="1"/>
      <name val="Calibri  "/>
    </font>
    <font>
      <u/>
      <sz val="6"/>
      <color rgb="FF0000FF"/>
      <name val="Arial"/>
      <family val="2"/>
    </font>
    <font>
      <u/>
      <sz val="6"/>
      <color rgb="FF0000FF"/>
      <name val="Arial "/>
    </font>
    <font>
      <b/>
      <sz val="6"/>
      <color rgb="FF0000FF"/>
      <name val="Arial"/>
      <family val="2"/>
    </font>
    <font>
      <b/>
      <sz val="11"/>
      <color rgb="FF5F6368"/>
      <name val="Roboto"/>
    </font>
    <font>
      <b/>
      <i/>
      <sz val="6"/>
      <color rgb="FF222222"/>
      <name val="Arial"/>
      <family val="2"/>
    </font>
  </fonts>
  <fills count="29">
    <fill>
      <patternFill patternType="none"/>
    </fill>
    <fill>
      <patternFill patternType="gray125"/>
    </fill>
    <fill>
      <patternFill patternType="solid">
        <fgColor rgb="FFBEBEBE"/>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FEB9C"/>
      </patternFill>
    </fill>
    <fill>
      <patternFill patternType="solid">
        <fgColor theme="3" tint="0.79998168889431442"/>
        <bgColor indexed="64"/>
      </patternFill>
    </fill>
    <fill>
      <patternFill patternType="solid">
        <fgColor theme="6" tint="-0.249977111117893"/>
        <bgColor indexed="64"/>
      </patternFill>
    </fill>
    <fill>
      <patternFill patternType="solid">
        <fgColor theme="3"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F1ED4D"/>
        <bgColor indexed="64"/>
      </patternFill>
    </fill>
    <fill>
      <patternFill patternType="solid">
        <fgColor rgb="FFFFFF9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CD5B4"/>
        <bgColor indexed="64"/>
      </patternFill>
    </fill>
    <fill>
      <patternFill patternType="solid">
        <fgColor theme="1" tint="4.9989318521683403E-2"/>
        <bgColor indexed="64"/>
      </patternFill>
    </fill>
    <fill>
      <patternFill patternType="solid">
        <fgColor rgb="FFD8E4BC"/>
        <bgColor indexed="64"/>
      </patternFill>
    </fill>
    <fill>
      <patternFill patternType="solid">
        <fgColor rgb="FFF2DCDB"/>
        <bgColor indexed="64"/>
      </patternFill>
    </fill>
    <fill>
      <patternFill patternType="solid">
        <fgColor theme="1"/>
        <bgColor indexed="64"/>
      </patternFill>
    </fill>
    <fill>
      <patternFill patternType="solid">
        <fgColor theme="6" tint="0.59996337778862885"/>
        <bgColor indexed="64"/>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rgb="FF000000"/>
      </left>
      <right style="thin">
        <color rgb="FF000000"/>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thick">
        <color indexed="64"/>
      </top>
      <bottom style="thick">
        <color indexed="64"/>
      </bottom>
      <diagonal/>
    </border>
    <border>
      <left style="thin">
        <color rgb="FF000000"/>
      </left>
      <right style="thin">
        <color rgb="FF000000"/>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7">
    <xf numFmtId="0" fontId="0" fillId="0" borderId="0"/>
    <xf numFmtId="0" fontId="14" fillId="0" borderId="0" applyNumberFormat="0" applyFill="0" applyBorder="0" applyAlignment="0" applyProtection="0"/>
    <xf numFmtId="0" fontId="33" fillId="0" borderId="0" applyNumberFormat="0" applyFill="0" applyBorder="0" applyAlignment="0" applyProtection="0"/>
    <xf numFmtId="0" fontId="37" fillId="9" borderId="0" applyNumberFormat="0" applyBorder="0" applyAlignment="0" applyProtection="0"/>
    <xf numFmtId="0" fontId="12" fillId="0" borderId="0"/>
    <xf numFmtId="0" fontId="49" fillId="0" borderId="0"/>
    <xf numFmtId="9" fontId="49" fillId="0" borderId="0" applyFont="0" applyFill="0" applyBorder="0" applyAlignment="0" applyProtection="0"/>
  </cellStyleXfs>
  <cellXfs count="686">
    <xf numFmtId="0" fontId="0" fillId="0" borderId="0" xfId="0" applyFill="1" applyBorder="1" applyAlignment="1">
      <alignment horizontal="left" vertical="top"/>
    </xf>
    <xf numFmtId="0" fontId="2" fillId="2"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0" fillId="0" borderId="0" xfId="0" applyFill="1" applyBorder="1" applyAlignment="1">
      <alignment horizontal="left" vertical="top" wrapText="1"/>
    </xf>
    <xf numFmtId="0" fontId="3" fillId="0" borderId="0" xfId="0" applyFont="1" applyFill="1" applyBorder="1" applyAlignment="1">
      <alignment horizontal="left" vertical="top" wrapText="1"/>
    </xf>
    <xf numFmtId="0" fontId="11" fillId="2" borderId="0" xfId="0" applyFont="1" applyFill="1" applyBorder="1" applyAlignment="1">
      <alignment horizontal="left" vertical="top" wrapText="1"/>
    </xf>
    <xf numFmtId="0" fontId="6" fillId="0" borderId="1" xfId="0" applyFont="1" applyFill="1" applyBorder="1" applyAlignment="1">
      <alignment horizontal="left" vertical="top" wrapText="1"/>
    </xf>
    <xf numFmtId="0" fontId="15" fillId="0" borderId="0" xfId="0" applyFont="1" applyFill="1" applyBorder="1" applyAlignment="1">
      <alignment horizontal="left" vertical="top"/>
    </xf>
    <xf numFmtId="0" fontId="6" fillId="0" borderId="4" xfId="0" applyFont="1" applyFill="1" applyBorder="1" applyAlignment="1">
      <alignment horizontal="left" vertical="top" wrapText="1"/>
    </xf>
    <xf numFmtId="0" fontId="3" fillId="0" borderId="7" xfId="0" applyFont="1" applyFill="1" applyBorder="1" applyAlignment="1">
      <alignment horizontal="left" vertical="top" wrapText="1"/>
    </xf>
    <xf numFmtId="0" fontId="13" fillId="0" borderId="7"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23" fillId="0" borderId="7" xfId="0" applyFont="1" applyFill="1" applyBorder="1" applyAlignment="1">
      <alignment horizontal="left" vertical="top" wrapText="1"/>
    </xf>
    <xf numFmtId="0" fontId="19" fillId="0" borderId="7" xfId="1"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15" xfId="0" applyFont="1" applyFill="1" applyBorder="1" applyAlignment="1">
      <alignment horizontal="left" vertical="top" wrapText="1"/>
    </xf>
    <xf numFmtId="0" fontId="3" fillId="0" borderId="16" xfId="0" applyFont="1" applyFill="1" applyBorder="1" applyAlignment="1">
      <alignment horizontal="left" vertical="top" wrapText="1"/>
    </xf>
    <xf numFmtId="0" fontId="18" fillId="0" borderId="7" xfId="0" applyFont="1" applyFill="1" applyBorder="1" applyAlignment="1">
      <alignment horizontal="left" vertical="top" wrapText="1"/>
    </xf>
    <xf numFmtId="0" fontId="3" fillId="0" borderId="2" xfId="0" applyFont="1" applyFill="1" applyBorder="1" applyAlignment="1">
      <alignment horizontal="left" vertical="top" wrapText="1"/>
    </xf>
    <xf numFmtId="0" fontId="2"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3" xfId="0" applyFont="1" applyFill="1" applyBorder="1" applyAlignment="1">
      <alignment horizontal="left" vertical="top" wrapText="1"/>
    </xf>
    <xf numFmtId="0" fontId="11" fillId="2" borderId="7"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8"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8" fillId="0" borderId="17"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21" xfId="0" applyFont="1" applyFill="1" applyBorder="1" applyAlignment="1">
      <alignment horizontal="left" vertical="top" wrapText="1"/>
    </xf>
    <xf numFmtId="0" fontId="13" fillId="0" borderId="0" xfId="0" applyFont="1" applyFill="1" applyBorder="1" applyAlignment="1">
      <alignment horizontal="left" vertical="top"/>
    </xf>
    <xf numFmtId="0" fontId="6" fillId="0" borderId="12" xfId="0" applyFont="1" applyFill="1" applyBorder="1" applyAlignment="1">
      <alignment horizontal="left" vertical="top" wrapText="1"/>
    </xf>
    <xf numFmtId="0" fontId="0" fillId="0" borderId="7" xfId="0" applyFill="1" applyBorder="1" applyAlignment="1">
      <alignment horizontal="left" vertical="top" wrapText="1"/>
    </xf>
    <xf numFmtId="0" fontId="3" fillId="0" borderId="9" xfId="0" applyFont="1" applyFill="1" applyBorder="1" applyAlignment="1">
      <alignment horizontal="left" vertical="top" wrapText="1"/>
    </xf>
    <xf numFmtId="0" fontId="21" fillId="0" borderId="1" xfId="0" applyFont="1" applyFill="1" applyBorder="1" applyAlignment="1">
      <alignment horizontal="left" vertical="top" wrapText="1"/>
    </xf>
    <xf numFmtId="0" fontId="6" fillId="0" borderId="16" xfId="0" applyFont="1" applyFill="1" applyBorder="1" applyAlignment="1">
      <alignment horizontal="left" vertical="top" wrapText="1"/>
    </xf>
    <xf numFmtId="0" fontId="3" fillId="0" borderId="13" xfId="0" applyFont="1" applyFill="1" applyBorder="1" applyAlignment="1">
      <alignment horizontal="left" vertical="top" wrapText="1"/>
    </xf>
    <xf numFmtId="0" fontId="8" fillId="0" borderId="1" xfId="0" applyFont="1" applyFill="1" applyBorder="1" applyAlignment="1">
      <alignment horizontal="left" vertical="top" wrapText="1"/>
    </xf>
    <xf numFmtId="0" fontId="23" fillId="0" borderId="1" xfId="0" applyFont="1" applyFill="1" applyBorder="1" applyAlignment="1">
      <alignment horizontal="left" vertical="top" wrapText="1"/>
    </xf>
    <xf numFmtId="0" fontId="13" fillId="0" borderId="16" xfId="0" applyFont="1" applyFill="1" applyBorder="1" applyAlignment="1">
      <alignment horizontal="left" vertical="top" wrapText="1"/>
    </xf>
    <xf numFmtId="0" fontId="13" fillId="0" borderId="1" xfId="0" applyFont="1" applyFill="1" applyBorder="1" applyAlignment="1">
      <alignment horizontal="left" vertical="top" wrapText="1"/>
    </xf>
    <xf numFmtId="0" fontId="22" fillId="0" borderId="0" xfId="0" applyFont="1" applyFill="1" applyBorder="1" applyAlignment="1">
      <alignment horizontal="left" vertical="top" wrapText="1" indent="1"/>
    </xf>
    <xf numFmtId="0" fontId="3" fillId="0" borderId="10" xfId="0" applyFont="1" applyFill="1" applyBorder="1" applyAlignment="1">
      <alignment horizontal="left" vertical="top" wrapText="1"/>
    </xf>
    <xf numFmtId="0" fontId="8" fillId="0" borderId="2" xfId="0" applyFont="1" applyFill="1" applyBorder="1" applyAlignment="1">
      <alignment horizontal="left" vertical="top" wrapText="1"/>
    </xf>
    <xf numFmtId="0" fontId="13" fillId="0" borderId="2" xfId="0" applyFont="1" applyFill="1" applyBorder="1" applyAlignment="1">
      <alignment horizontal="left" vertical="top" wrapText="1"/>
    </xf>
    <xf numFmtId="0" fontId="16" fillId="0" borderId="2" xfId="0" applyFont="1" applyFill="1" applyBorder="1" applyAlignment="1">
      <alignment horizontal="left" vertical="top" wrapText="1"/>
    </xf>
    <xf numFmtId="0" fontId="23" fillId="0" borderId="2"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25" xfId="0" applyFont="1" applyFill="1" applyBorder="1" applyAlignment="1">
      <alignment horizontal="left" vertical="top" wrapText="1"/>
    </xf>
    <xf numFmtId="0" fontId="3" fillId="3" borderId="26" xfId="0" applyFont="1" applyFill="1" applyBorder="1" applyAlignment="1">
      <alignment horizontal="left" vertical="top" wrapText="1"/>
    </xf>
    <xf numFmtId="0" fontId="0" fillId="3" borderId="28" xfId="0" applyFill="1" applyBorder="1" applyAlignment="1">
      <alignment horizontal="left" vertical="top"/>
    </xf>
    <xf numFmtId="0" fontId="21" fillId="0" borderId="16" xfId="0" applyFont="1" applyFill="1" applyBorder="1" applyAlignment="1">
      <alignment horizontal="left" vertical="top" wrapText="1"/>
    </xf>
    <xf numFmtId="0" fontId="6" fillId="3" borderId="26" xfId="0" applyFont="1" applyFill="1" applyBorder="1" applyAlignment="1">
      <alignment horizontal="left" vertical="top" wrapText="1"/>
    </xf>
    <xf numFmtId="0" fontId="3" fillId="3" borderId="28" xfId="0" applyFont="1" applyFill="1" applyBorder="1" applyAlignment="1">
      <alignment horizontal="left" vertical="top" wrapText="1"/>
    </xf>
    <xf numFmtId="0" fontId="18" fillId="0" borderId="16"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3" borderId="29" xfId="0" applyFont="1" applyFill="1" applyBorder="1" applyAlignment="1">
      <alignment horizontal="left" vertical="top" wrapText="1"/>
    </xf>
    <xf numFmtId="0" fontId="3" fillId="3" borderId="30" xfId="0" applyFont="1" applyFill="1" applyBorder="1" applyAlignment="1">
      <alignment horizontal="left" vertical="top" wrapText="1"/>
    </xf>
    <xf numFmtId="0" fontId="6" fillId="3" borderId="30" xfId="0" applyFont="1" applyFill="1" applyBorder="1" applyAlignment="1">
      <alignment horizontal="left" vertical="top" wrapText="1"/>
    </xf>
    <xf numFmtId="0" fontId="6" fillId="3" borderId="28" xfId="0" applyFont="1" applyFill="1" applyBorder="1" applyAlignment="1">
      <alignment horizontal="left" vertical="top" wrapText="1"/>
    </xf>
    <xf numFmtId="0" fontId="8" fillId="3" borderId="29" xfId="0" applyFont="1" applyFill="1" applyBorder="1" applyAlignment="1">
      <alignment horizontal="left" vertical="top" wrapText="1"/>
    </xf>
    <xf numFmtId="0" fontId="8" fillId="3" borderId="28" xfId="0" applyFont="1" applyFill="1" applyBorder="1" applyAlignment="1">
      <alignment horizontal="left" vertical="top" wrapText="1"/>
    </xf>
    <xf numFmtId="0" fontId="8" fillId="0" borderId="8" xfId="0" applyFont="1" applyFill="1" applyBorder="1" applyAlignment="1">
      <alignment horizontal="left" vertical="top" wrapText="1"/>
    </xf>
    <xf numFmtId="0" fontId="21" fillId="0" borderId="2" xfId="0" applyFont="1" applyFill="1" applyBorder="1" applyAlignment="1">
      <alignment horizontal="left" vertical="top" wrapText="1"/>
    </xf>
    <xf numFmtId="0" fontId="13" fillId="0" borderId="17" xfId="0" applyFont="1" applyFill="1" applyBorder="1" applyAlignment="1">
      <alignment horizontal="left" vertical="top" wrapText="1"/>
    </xf>
    <xf numFmtId="0" fontId="0" fillId="3" borderId="33" xfId="0" applyFill="1" applyBorder="1" applyAlignment="1">
      <alignment horizontal="left" vertical="top"/>
    </xf>
    <xf numFmtId="0" fontId="3" fillId="3" borderId="31" xfId="0" applyFont="1" applyFill="1" applyBorder="1" applyAlignment="1">
      <alignment horizontal="left" vertical="top" wrapText="1"/>
    </xf>
    <xf numFmtId="0" fontId="3" fillId="3" borderId="32" xfId="0" applyFont="1" applyFill="1" applyBorder="1" applyAlignment="1">
      <alignment horizontal="left" vertical="top" wrapText="1"/>
    </xf>
    <xf numFmtId="0" fontId="3" fillId="3" borderId="33" xfId="0" applyFont="1" applyFill="1" applyBorder="1" applyAlignment="1">
      <alignment horizontal="left" vertical="top" wrapText="1"/>
    </xf>
    <xf numFmtId="0" fontId="21" fillId="0" borderId="17" xfId="0" applyFont="1" applyFill="1" applyBorder="1" applyAlignment="1">
      <alignment horizontal="left" vertical="top" wrapText="1"/>
    </xf>
    <xf numFmtId="0" fontId="3" fillId="3" borderId="34" xfId="0" applyFont="1" applyFill="1" applyBorder="1" applyAlignment="1">
      <alignment horizontal="left" vertical="top" wrapText="1"/>
    </xf>
    <xf numFmtId="0" fontId="2" fillId="2" borderId="3" xfId="0" applyFont="1" applyFill="1" applyBorder="1" applyAlignment="1">
      <alignment vertical="top" wrapText="1"/>
    </xf>
    <xf numFmtId="0" fontId="3" fillId="0" borderId="5" xfId="0" applyFont="1" applyFill="1" applyBorder="1" applyAlignment="1">
      <alignment horizontal="left" vertical="top" wrapText="1"/>
    </xf>
    <xf numFmtId="0" fontId="5" fillId="0" borderId="3" xfId="0" applyFont="1" applyFill="1" applyBorder="1" applyAlignment="1">
      <alignment horizontal="left" vertical="top" wrapText="1"/>
    </xf>
    <xf numFmtId="0" fontId="20" fillId="0" borderId="3" xfId="1" applyFont="1" applyFill="1" applyBorder="1" applyAlignment="1">
      <alignment horizontal="left" vertical="top" wrapText="1"/>
    </xf>
    <xf numFmtId="0" fontId="3" fillId="0" borderId="22"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0" borderId="24" xfId="0" applyFont="1" applyFill="1" applyBorder="1" applyAlignment="1">
      <alignment horizontal="left" vertical="top" wrapText="1"/>
    </xf>
    <xf numFmtId="0" fontId="19" fillId="0" borderId="22" xfId="1" applyFont="1" applyBorder="1" applyAlignment="1">
      <alignment vertical="top" wrapText="1"/>
    </xf>
    <xf numFmtId="0" fontId="19" fillId="3" borderId="27" xfId="1" applyFont="1" applyFill="1" applyBorder="1" applyAlignment="1">
      <alignment vertical="top" wrapText="1"/>
    </xf>
    <xf numFmtId="0" fontId="20" fillId="0" borderId="11" xfId="1" applyFont="1" applyFill="1" applyBorder="1" applyAlignment="1">
      <alignment horizontal="left" vertical="top" wrapText="1"/>
    </xf>
    <xf numFmtId="0" fontId="3" fillId="0" borderId="6" xfId="0" applyFont="1" applyFill="1" applyBorder="1" applyAlignment="1">
      <alignment horizontal="left" vertical="top" wrapText="1"/>
    </xf>
    <xf numFmtId="0" fontId="11" fillId="4" borderId="7" xfId="0" applyFont="1" applyFill="1" applyBorder="1" applyAlignment="1">
      <alignment horizontal="left" vertical="top" wrapText="1"/>
    </xf>
    <xf numFmtId="0" fontId="13" fillId="3" borderId="7" xfId="0" applyFont="1" applyFill="1" applyBorder="1" applyAlignment="1">
      <alignment horizontal="left" vertical="top" wrapText="1"/>
    </xf>
    <xf numFmtId="0" fontId="7" fillId="0" borderId="3" xfId="0" applyFont="1" applyFill="1" applyBorder="1" applyAlignment="1">
      <alignment horizontal="left" vertical="top" wrapText="1"/>
    </xf>
    <xf numFmtId="0" fontId="6" fillId="0" borderId="2" xfId="0" applyFont="1" applyFill="1" applyBorder="1" applyAlignment="1">
      <alignment horizontal="left" vertical="top" wrapText="1"/>
    </xf>
    <xf numFmtId="0" fontId="3" fillId="0" borderId="3" xfId="0" applyFont="1" applyFill="1" applyBorder="1" applyAlignment="1">
      <alignment horizontal="left" vertical="top" wrapText="1"/>
    </xf>
    <xf numFmtId="6" fontId="3" fillId="0" borderId="7" xfId="0" applyNumberFormat="1"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19" fillId="0" borderId="3" xfId="1" applyFont="1" applyFill="1" applyBorder="1" applyAlignment="1">
      <alignment vertical="top" wrapText="1"/>
    </xf>
    <xf numFmtId="0" fontId="13" fillId="0" borderId="3" xfId="0" applyFont="1" applyFill="1" applyBorder="1" applyAlignment="1">
      <alignment vertical="top"/>
    </xf>
    <xf numFmtId="0" fontId="5" fillId="0" borderId="3" xfId="0" applyFont="1" applyFill="1" applyBorder="1" applyAlignment="1">
      <alignment vertical="top" wrapText="1"/>
    </xf>
    <xf numFmtId="0" fontId="13" fillId="0" borderId="3" xfId="0" applyFont="1" applyFill="1" applyBorder="1" applyAlignment="1">
      <alignment vertical="top" wrapText="1"/>
    </xf>
    <xf numFmtId="0" fontId="13" fillId="0" borderId="1" xfId="0" applyFont="1" applyFill="1" applyBorder="1" applyAlignment="1">
      <alignment vertical="top" wrapText="1"/>
    </xf>
    <xf numFmtId="0" fontId="13" fillId="0" borderId="1" xfId="0" applyFont="1" applyFill="1" applyBorder="1" applyAlignment="1">
      <alignment horizontal="left" vertical="top"/>
    </xf>
    <xf numFmtId="0" fontId="19" fillId="0" borderId="6" xfId="1" applyFont="1" applyFill="1" applyBorder="1" applyAlignment="1">
      <alignment vertical="top" wrapText="1"/>
    </xf>
    <xf numFmtId="0" fontId="19" fillId="0" borderId="33" xfId="1" applyFont="1" applyFill="1" applyBorder="1" applyAlignment="1">
      <alignment vertical="top" wrapText="1"/>
    </xf>
    <xf numFmtId="0" fontId="6" fillId="0" borderId="32" xfId="0" applyFont="1" applyFill="1" applyBorder="1" applyAlignment="1">
      <alignment horizontal="left" vertical="top" wrapText="1"/>
    </xf>
    <xf numFmtId="0" fontId="6" fillId="0" borderId="31" xfId="0" applyFont="1" applyFill="1" applyBorder="1" applyAlignment="1">
      <alignment horizontal="left" vertical="top" wrapText="1"/>
    </xf>
    <xf numFmtId="0" fontId="21" fillId="0" borderId="32" xfId="0" applyFont="1" applyFill="1" applyBorder="1" applyAlignment="1">
      <alignment horizontal="left" vertical="top" wrapText="1"/>
    </xf>
    <xf numFmtId="0" fontId="8" fillId="0" borderId="32" xfId="0" applyFont="1" applyFill="1" applyBorder="1" applyAlignment="1">
      <alignment horizontal="left" vertical="top" wrapText="1"/>
    </xf>
    <xf numFmtId="0" fontId="21" fillId="0" borderId="33" xfId="0" applyFont="1" applyFill="1" applyBorder="1" applyAlignment="1">
      <alignment horizontal="left" vertical="top" wrapText="1"/>
    </xf>
    <xf numFmtId="0" fontId="0" fillId="0" borderId="33" xfId="0" applyFill="1" applyBorder="1" applyAlignment="1">
      <alignment horizontal="left" vertical="top"/>
    </xf>
    <xf numFmtId="0" fontId="18" fillId="0" borderId="32" xfId="0" applyFont="1" applyFill="1" applyBorder="1" applyAlignment="1">
      <alignment horizontal="left" vertical="top" wrapText="1"/>
    </xf>
    <xf numFmtId="0" fontId="13" fillId="0" borderId="33"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30"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28" xfId="0" applyFont="1" applyFill="1" applyBorder="1" applyAlignment="1">
      <alignment horizontal="left" vertical="top" wrapText="1"/>
    </xf>
    <xf numFmtId="0" fontId="3" fillId="0" borderId="29" xfId="0" applyFont="1" applyFill="1" applyBorder="1" applyAlignment="1">
      <alignment horizontal="left" vertical="top" wrapText="1"/>
    </xf>
    <xf numFmtId="0" fontId="0" fillId="0" borderId="28" xfId="0" applyFill="1" applyBorder="1" applyAlignment="1">
      <alignment horizontal="left" vertical="top"/>
    </xf>
    <xf numFmtId="0" fontId="19" fillId="0" borderId="22" xfId="1" applyFont="1" applyFill="1" applyBorder="1" applyAlignment="1">
      <alignment vertical="top" wrapText="1"/>
    </xf>
    <xf numFmtId="0" fontId="19" fillId="0" borderId="27" xfId="1" applyFont="1" applyFill="1" applyBorder="1" applyAlignment="1">
      <alignment vertical="top" wrapText="1"/>
    </xf>
    <xf numFmtId="0" fontId="6" fillId="0" borderId="30" xfId="0" applyFont="1" applyFill="1" applyBorder="1" applyAlignment="1">
      <alignment horizontal="left" vertical="top" wrapText="1"/>
    </xf>
    <xf numFmtId="0" fontId="6" fillId="0" borderId="26" xfId="0" applyFont="1" applyFill="1" applyBorder="1" applyAlignment="1">
      <alignment horizontal="left" vertical="top" wrapText="1"/>
    </xf>
    <xf numFmtId="0" fontId="6" fillId="0" borderId="28" xfId="0" applyFont="1" applyFill="1" applyBorder="1" applyAlignment="1">
      <alignment horizontal="left" vertical="top" wrapText="1"/>
    </xf>
    <xf numFmtId="0" fontId="8" fillId="0" borderId="29" xfId="0" applyFont="1" applyFill="1" applyBorder="1" applyAlignment="1">
      <alignment horizontal="left" vertical="top" wrapText="1"/>
    </xf>
    <xf numFmtId="0" fontId="8" fillId="0" borderId="28" xfId="0" applyFont="1" applyFill="1" applyBorder="1" applyAlignment="1">
      <alignment horizontal="left" vertical="top" wrapText="1"/>
    </xf>
    <xf numFmtId="0" fontId="3" fillId="0" borderId="33" xfId="0" applyFont="1" applyFill="1" applyBorder="1" applyAlignment="1">
      <alignment horizontal="left" vertical="top" wrapText="1"/>
    </xf>
    <xf numFmtId="0" fontId="3" fillId="0" borderId="32" xfId="0" applyFont="1" applyFill="1" applyBorder="1" applyAlignment="1">
      <alignment horizontal="left" vertical="top" wrapText="1"/>
    </xf>
    <xf numFmtId="0" fontId="3" fillId="0" borderId="31" xfId="0" applyFont="1" applyFill="1" applyBorder="1" applyAlignment="1">
      <alignment horizontal="left" vertical="top" wrapText="1"/>
    </xf>
    <xf numFmtId="0" fontId="3" fillId="0" borderId="34" xfId="0" applyFont="1" applyFill="1" applyBorder="1" applyAlignment="1">
      <alignment horizontal="left" vertical="top" wrapText="1"/>
    </xf>
    <xf numFmtId="0" fontId="19" fillId="0" borderId="11" xfId="1" applyFont="1" applyFill="1" applyBorder="1" applyAlignment="1">
      <alignment vertical="top" wrapText="1"/>
    </xf>
    <xf numFmtId="0" fontId="13" fillId="0" borderId="15" xfId="0" applyFont="1" applyFill="1" applyBorder="1" applyAlignment="1">
      <alignment horizontal="left" vertical="top"/>
    </xf>
    <xf numFmtId="0" fontId="13" fillId="0" borderId="7" xfId="0" applyFont="1" applyFill="1" applyBorder="1" applyAlignment="1">
      <alignment vertical="top" wrapText="1"/>
    </xf>
    <xf numFmtId="0" fontId="31" fillId="0" borderId="0" xfId="0" applyFont="1" applyFill="1" applyBorder="1" applyAlignment="1">
      <alignment horizontal="left" vertical="top"/>
    </xf>
    <xf numFmtId="0" fontId="6" fillId="0" borderId="7" xfId="0" applyFont="1" applyFill="1" applyBorder="1" applyAlignment="1">
      <alignment horizontal="centerContinuous" vertical="center" wrapText="1"/>
    </xf>
    <xf numFmtId="0" fontId="3" fillId="0" borderId="7" xfId="0" applyFont="1" applyFill="1" applyBorder="1" applyAlignment="1">
      <alignment horizontal="centerContinuous" vertical="center" wrapText="1"/>
    </xf>
    <xf numFmtId="0" fontId="13" fillId="0" borderId="7" xfId="0" applyFont="1" applyFill="1" applyBorder="1" applyAlignment="1">
      <alignment horizontal="centerContinuous" vertical="center"/>
    </xf>
    <xf numFmtId="0" fontId="0" fillId="0" borderId="0" xfId="0" applyFill="1" applyBorder="1" applyAlignment="1">
      <alignment horizontal="centerContinuous" vertical="center"/>
    </xf>
    <xf numFmtId="0" fontId="8" fillId="5" borderId="7" xfId="0" applyFont="1" applyFill="1" applyBorder="1" applyAlignment="1">
      <alignment horizontal="centerContinuous" vertical="center" wrapText="1"/>
    </xf>
    <xf numFmtId="0" fontId="30" fillId="7" borderId="11" xfId="0" applyFont="1" applyFill="1" applyBorder="1" applyAlignment="1">
      <alignment horizontal="centerContinuous" vertical="center"/>
    </xf>
    <xf numFmtId="3" fontId="13" fillId="0" borderId="7" xfId="0" applyNumberFormat="1" applyFont="1" applyFill="1" applyBorder="1" applyAlignment="1">
      <alignment horizontal="centerContinuous" vertical="center"/>
    </xf>
    <xf numFmtId="0" fontId="13" fillId="0" borderId="7" xfId="0" applyFont="1" applyFill="1" applyBorder="1" applyAlignment="1">
      <alignment horizontal="centerContinuous" vertical="center" wrapText="1"/>
    </xf>
    <xf numFmtId="0" fontId="13" fillId="5" borderId="7" xfId="0" applyFont="1" applyFill="1" applyBorder="1" applyAlignment="1">
      <alignment horizontal="centerContinuous" vertical="center" wrapText="1"/>
    </xf>
    <xf numFmtId="0" fontId="19" fillId="0" borderId="7" xfId="1" applyFont="1" applyBorder="1" applyAlignment="1">
      <alignment horizontal="centerContinuous" vertical="center" wrapText="1"/>
    </xf>
    <xf numFmtId="0" fontId="13" fillId="7" borderId="7" xfId="0" applyFont="1" applyFill="1" applyBorder="1" applyAlignment="1">
      <alignment horizontal="centerContinuous" vertical="center"/>
    </xf>
    <xf numFmtId="0" fontId="13" fillId="6" borderId="7" xfId="0" applyFont="1" applyFill="1" applyBorder="1" applyAlignment="1">
      <alignment horizontal="centerContinuous" vertical="center" wrapText="1"/>
    </xf>
    <xf numFmtId="0" fontId="25" fillId="0" borderId="7" xfId="0" applyFont="1" applyFill="1" applyBorder="1" applyAlignment="1">
      <alignment horizontal="centerContinuous" vertical="center" wrapText="1"/>
    </xf>
    <xf numFmtId="0" fontId="13" fillId="5" borderId="7" xfId="0" applyFont="1" applyFill="1" applyBorder="1" applyAlignment="1">
      <alignment horizontal="centerContinuous" vertical="center"/>
    </xf>
    <xf numFmtId="0" fontId="13" fillId="7" borderId="7" xfId="0" applyFont="1" applyFill="1" applyBorder="1" applyAlignment="1">
      <alignment horizontal="centerContinuous" vertical="center" wrapText="1"/>
    </xf>
    <xf numFmtId="0" fontId="3" fillId="0" borderId="4" xfId="0" applyFont="1" applyFill="1" applyBorder="1" applyAlignment="1">
      <alignment horizontal="centerContinuous" vertical="center" wrapText="1"/>
    </xf>
    <xf numFmtId="0" fontId="25" fillId="6" borderId="7" xfId="0" applyFont="1" applyFill="1" applyBorder="1" applyAlignment="1">
      <alignment horizontal="centerContinuous" vertical="center" wrapText="1"/>
    </xf>
    <xf numFmtId="0" fontId="20" fillId="7" borderId="7" xfId="1" applyFont="1" applyFill="1" applyBorder="1" applyAlignment="1">
      <alignment horizontal="centerContinuous" vertical="center"/>
    </xf>
    <xf numFmtId="0" fontId="18" fillId="0" borderId="7" xfId="0" applyFont="1" applyFill="1" applyBorder="1" applyAlignment="1">
      <alignment horizontal="centerContinuous" vertical="center" wrapText="1"/>
    </xf>
    <xf numFmtId="0" fontId="18" fillId="8" borderId="7" xfId="0" applyFont="1" applyFill="1" applyBorder="1" applyAlignment="1">
      <alignment horizontal="centerContinuous" vertical="center" wrapText="1"/>
    </xf>
    <xf numFmtId="0" fontId="3" fillId="0" borderId="7" xfId="0" applyFont="1" applyFill="1" applyBorder="1" applyAlignment="1">
      <alignment horizontal="center" vertical="center" wrapText="1"/>
    </xf>
    <xf numFmtId="0" fontId="0" fillId="0" borderId="0" xfId="0" applyFill="1" applyBorder="1" applyAlignment="1">
      <alignment horizontal="center" vertical="center"/>
    </xf>
    <xf numFmtId="0" fontId="13" fillId="0" borderId="0" xfId="0" applyFont="1" applyFill="1" applyBorder="1" applyAlignment="1">
      <alignment horizontal="center" vertical="center"/>
    </xf>
    <xf numFmtId="0" fontId="0" fillId="0" borderId="0" xfId="0" applyFill="1" applyBorder="1" applyAlignment="1">
      <alignment vertical="top"/>
    </xf>
    <xf numFmtId="0" fontId="6" fillId="0" borderId="11" xfId="0" applyFont="1" applyFill="1" applyBorder="1" applyAlignment="1">
      <alignment vertical="center" wrapText="1"/>
    </xf>
    <xf numFmtId="0" fontId="25" fillId="0" borderId="11" xfId="0" applyFont="1" applyFill="1" applyBorder="1" applyAlignment="1">
      <alignment vertical="center" wrapText="1"/>
    </xf>
    <xf numFmtId="0" fontId="6" fillId="0" borderId="0" xfId="0" applyFont="1" applyFill="1" applyBorder="1" applyAlignment="1">
      <alignment vertical="center" wrapText="1"/>
    </xf>
    <xf numFmtId="0" fontId="18" fillId="0" borderId="11" xfId="0" applyFont="1" applyFill="1" applyBorder="1" applyAlignment="1">
      <alignment vertical="center" wrapText="1"/>
    </xf>
    <xf numFmtId="0" fontId="6" fillId="0" borderId="7"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0" fillId="0" borderId="7" xfId="0" applyFill="1" applyBorder="1" applyAlignment="1">
      <alignment horizontal="left" vertical="center" wrapText="1"/>
    </xf>
    <xf numFmtId="0" fontId="8" fillId="0" borderId="7" xfId="0" applyFont="1" applyFill="1" applyBorder="1" applyAlignment="1">
      <alignment horizontal="left" vertical="center" wrapText="1"/>
    </xf>
    <xf numFmtId="0" fontId="6" fillId="0" borderId="7"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3" fillId="0" borderId="7" xfId="0" applyFont="1" applyFill="1" applyBorder="1" applyAlignment="1">
      <alignment horizontal="center" vertical="center"/>
    </xf>
    <xf numFmtId="0" fontId="6" fillId="0" borderId="7" xfId="1" applyFont="1" applyFill="1" applyBorder="1" applyAlignment="1">
      <alignment horizontal="center" vertical="center"/>
    </xf>
    <xf numFmtId="0" fontId="30" fillId="8" borderId="0" xfId="0" applyFont="1" applyFill="1" applyBorder="1" applyAlignment="1">
      <alignment horizontal="centerContinuous" vertical="center"/>
    </xf>
    <xf numFmtId="0" fontId="0" fillId="8" borderId="0" xfId="0" applyFill="1" applyBorder="1" applyAlignment="1">
      <alignment horizontal="centerContinuous" vertical="center"/>
    </xf>
    <xf numFmtId="0" fontId="0" fillId="8" borderId="0" xfId="0" applyFill="1" applyBorder="1" applyAlignment="1">
      <alignment horizontal="left" vertical="top"/>
    </xf>
    <xf numFmtId="0" fontId="6" fillId="5" borderId="7" xfId="0" applyFont="1" applyFill="1" applyBorder="1" applyAlignment="1">
      <alignment horizontal="centerContinuous" vertical="center" wrapText="1"/>
    </xf>
    <xf numFmtId="0" fontId="3" fillId="5" borderId="7" xfId="0" applyFont="1" applyFill="1" applyBorder="1" applyAlignment="1">
      <alignment horizontal="centerContinuous" vertical="center" wrapText="1"/>
    </xf>
    <xf numFmtId="0" fontId="5" fillId="5" borderId="7" xfId="0" applyFont="1" applyFill="1" applyBorder="1" applyAlignment="1">
      <alignment horizontal="centerContinuous" vertical="center" wrapText="1"/>
    </xf>
    <xf numFmtId="0" fontId="3" fillId="5" borderId="7" xfId="0" applyFont="1" applyFill="1" applyBorder="1" applyAlignment="1">
      <alignment horizontal="left" vertical="center" wrapText="1"/>
    </xf>
    <xf numFmtId="0" fontId="20" fillId="5" borderId="7" xfId="1" applyFont="1" applyFill="1" applyBorder="1" applyAlignment="1">
      <alignment horizontal="centerContinuous" vertical="center" wrapText="1"/>
    </xf>
    <xf numFmtId="0" fontId="3" fillId="5" borderId="7" xfId="0" applyFont="1" applyFill="1" applyBorder="1" applyAlignment="1">
      <alignment horizontal="center" vertical="center" wrapText="1"/>
    </xf>
    <xf numFmtId="3" fontId="13" fillId="5" borderId="7" xfId="0" applyNumberFormat="1" applyFont="1" applyFill="1" applyBorder="1" applyAlignment="1">
      <alignment horizontal="centerContinuous" vertical="center"/>
    </xf>
    <xf numFmtId="0" fontId="0" fillId="5" borderId="7" xfId="0" applyFill="1" applyBorder="1" applyAlignment="1">
      <alignment horizontal="left" vertical="center" wrapText="1"/>
    </xf>
    <xf numFmtId="0" fontId="21" fillId="5" borderId="7" xfId="0" applyFont="1" applyFill="1" applyBorder="1" applyAlignment="1">
      <alignment horizontal="centerContinuous" vertical="center" wrapText="1"/>
    </xf>
    <xf numFmtId="0" fontId="23" fillId="5" borderId="7" xfId="0" applyFont="1" applyFill="1" applyBorder="1" applyAlignment="1">
      <alignment horizontal="left" vertical="center" wrapText="1"/>
    </xf>
    <xf numFmtId="0" fontId="19" fillId="5" borderId="7" xfId="1" applyFont="1" applyFill="1" applyBorder="1" applyAlignment="1">
      <alignment horizontal="centerContinuous" vertical="center" wrapText="1"/>
    </xf>
    <xf numFmtId="0" fontId="6" fillId="5" borderId="7" xfId="0" applyFont="1" applyFill="1" applyBorder="1" applyAlignment="1">
      <alignment horizontal="center" vertical="center" wrapText="1"/>
    </xf>
    <xf numFmtId="0" fontId="8" fillId="5" borderId="7" xfId="0" applyFont="1" applyFill="1" applyBorder="1" applyAlignment="1">
      <alignment horizontal="left" vertical="center" wrapText="1"/>
    </xf>
    <xf numFmtId="0" fontId="21" fillId="5" borderId="7" xfId="0" applyFont="1" applyFill="1" applyBorder="1" applyAlignment="1">
      <alignment horizontal="left" vertical="center" wrapText="1"/>
    </xf>
    <xf numFmtId="0" fontId="7" fillId="5" borderId="7" xfId="0" applyFont="1" applyFill="1" applyBorder="1" applyAlignment="1">
      <alignment horizontal="centerContinuous" vertical="center" wrapText="1"/>
    </xf>
    <xf numFmtId="0" fontId="6" fillId="5" borderId="7" xfId="1" applyFont="1" applyFill="1" applyBorder="1" applyAlignment="1">
      <alignment horizontal="centerContinuous" vertical="center"/>
    </xf>
    <xf numFmtId="0" fontId="8" fillId="5" borderId="7" xfId="0" applyFont="1" applyFill="1" applyBorder="1" applyAlignment="1">
      <alignment horizontal="centerContinuous" vertical="center"/>
    </xf>
    <xf numFmtId="0" fontId="13" fillId="5" borderId="7" xfId="0" applyFont="1" applyFill="1" applyBorder="1" applyAlignment="1">
      <alignment horizontal="left" vertical="center" wrapText="1"/>
    </xf>
    <xf numFmtId="9" fontId="13" fillId="5" borderId="7" xfId="0" applyNumberFormat="1" applyFont="1" applyFill="1" applyBorder="1" applyAlignment="1">
      <alignment horizontal="centerContinuous" vertical="center"/>
    </xf>
    <xf numFmtId="0" fontId="13" fillId="5" borderId="7" xfId="0" applyFont="1" applyFill="1" applyBorder="1" applyAlignment="1">
      <alignment horizontal="center" vertical="center"/>
    </xf>
    <xf numFmtId="0" fontId="6" fillId="5" borderId="7" xfId="0" applyFont="1" applyFill="1" applyBorder="1" applyAlignment="1">
      <alignment horizontal="left" vertical="center" wrapText="1"/>
    </xf>
    <xf numFmtId="0" fontId="8" fillId="5" borderId="7" xfId="0" applyFont="1" applyFill="1" applyBorder="1" applyAlignment="1">
      <alignment horizontal="center" vertical="center" wrapText="1"/>
    </xf>
    <xf numFmtId="0" fontId="34" fillId="5" borderId="7" xfId="0" applyFont="1" applyFill="1" applyBorder="1" applyAlignment="1">
      <alignment horizontal="center" vertical="center"/>
    </xf>
    <xf numFmtId="0" fontId="8" fillId="5" borderId="7" xfId="0" applyFont="1" applyFill="1" applyBorder="1" applyAlignment="1">
      <alignment horizontal="center" vertical="center"/>
    </xf>
    <xf numFmtId="0" fontId="19" fillId="7" borderId="7" xfId="1" applyFont="1" applyFill="1" applyBorder="1" applyAlignment="1">
      <alignment horizontal="centerContinuous" vertical="center" wrapText="1"/>
    </xf>
    <xf numFmtId="0" fontId="6" fillId="7" borderId="7" xfId="0" applyFont="1" applyFill="1" applyBorder="1" applyAlignment="1">
      <alignment horizontal="centerContinuous" vertical="center" wrapText="1"/>
    </xf>
    <xf numFmtId="3" fontId="13" fillId="7" borderId="7" xfId="0" applyNumberFormat="1" applyFont="1" applyFill="1" applyBorder="1" applyAlignment="1">
      <alignment horizontal="centerContinuous" vertical="center"/>
    </xf>
    <xf numFmtId="0" fontId="13" fillId="7" borderId="7" xfId="0" applyFont="1" applyFill="1" applyBorder="1" applyAlignment="1">
      <alignment horizontal="left" vertical="center" wrapText="1"/>
    </xf>
    <xf numFmtId="0" fontId="13" fillId="7" borderId="7" xfId="0" applyFont="1" applyFill="1" applyBorder="1" applyAlignment="1">
      <alignment horizontal="center" vertical="center"/>
    </xf>
    <xf numFmtId="0" fontId="3" fillId="7" borderId="7" xfId="0" applyFont="1" applyFill="1" applyBorder="1" applyAlignment="1">
      <alignment horizontal="centerContinuous" vertical="center" wrapText="1"/>
    </xf>
    <xf numFmtId="0" fontId="6" fillId="7" borderId="7" xfId="0" applyFont="1" applyFill="1" applyBorder="1" applyAlignment="1">
      <alignment horizontal="center" vertical="center" wrapText="1"/>
    </xf>
    <xf numFmtId="0" fontId="3" fillId="7" borderId="7" xfId="0" applyFont="1" applyFill="1" applyBorder="1" applyAlignment="1">
      <alignment horizontal="left" vertical="center" wrapText="1"/>
    </xf>
    <xf numFmtId="0" fontId="13" fillId="7" borderId="7"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5" fillId="5" borderId="7" xfId="0" applyFont="1" applyFill="1" applyBorder="1" applyAlignment="1">
      <alignment horizontal="center" vertical="center"/>
    </xf>
    <xf numFmtId="0" fontId="13" fillId="5" borderId="7" xfId="0" applyFont="1" applyFill="1" applyBorder="1" applyAlignment="1">
      <alignment horizontal="center" vertical="center" wrapText="1"/>
    </xf>
    <xf numFmtId="0" fontId="3" fillId="6" borderId="7" xfId="0" applyFont="1" applyFill="1" applyBorder="1" applyAlignment="1">
      <alignment horizontal="centerContinuous" vertical="center" wrapText="1"/>
    </xf>
    <xf numFmtId="0" fontId="6" fillId="6" borderId="7" xfId="0" applyFont="1" applyFill="1" applyBorder="1" applyAlignment="1">
      <alignment horizontal="centerContinuous" vertical="center" wrapText="1"/>
    </xf>
    <xf numFmtId="3" fontId="13" fillId="6" borderId="7" xfId="0" applyNumberFormat="1" applyFont="1" applyFill="1" applyBorder="1" applyAlignment="1">
      <alignment horizontal="centerContinuous" vertical="center"/>
    </xf>
    <xf numFmtId="0" fontId="3" fillId="6" borderId="7" xfId="0" applyFont="1" applyFill="1" applyBorder="1" applyAlignment="1">
      <alignment horizontal="left" vertical="center" wrapText="1"/>
    </xf>
    <xf numFmtId="0" fontId="13" fillId="6" borderId="7" xfId="0" applyFont="1" applyFill="1" applyBorder="1" applyAlignment="1">
      <alignment horizontal="center" vertical="center"/>
    </xf>
    <xf numFmtId="0" fontId="10" fillId="6" borderId="7" xfId="0" applyFont="1" applyFill="1" applyBorder="1" applyAlignment="1">
      <alignment horizontal="centerContinuous" vertical="center" wrapText="1"/>
    </xf>
    <xf numFmtId="0" fontId="3" fillId="6" borderId="7" xfId="0" applyFont="1" applyFill="1" applyBorder="1" applyAlignment="1">
      <alignment horizontal="center" vertical="center" wrapText="1"/>
    </xf>
    <xf numFmtId="0" fontId="13" fillId="6" borderId="7" xfId="0" applyFont="1" applyFill="1" applyBorder="1" applyAlignment="1">
      <alignment horizontal="centerContinuous" vertical="center"/>
    </xf>
    <xf numFmtId="0" fontId="0" fillId="6" borderId="7" xfId="0" applyFill="1" applyBorder="1" applyAlignment="1">
      <alignment horizontal="centerContinuous" vertical="center" wrapText="1"/>
    </xf>
    <xf numFmtId="0" fontId="19" fillId="6" borderId="7" xfId="1" applyFont="1" applyFill="1" applyBorder="1" applyAlignment="1">
      <alignment horizontal="centerContinuous" vertical="center" wrapText="1"/>
    </xf>
    <xf numFmtId="0" fontId="13" fillId="6" borderId="7" xfId="0" applyFont="1" applyFill="1" applyBorder="1" applyAlignment="1">
      <alignment horizontal="left" vertical="center" wrapText="1"/>
    </xf>
    <xf numFmtId="0" fontId="30" fillId="6" borderId="7" xfId="0" applyFont="1" applyFill="1" applyBorder="1" applyAlignment="1">
      <alignment horizontal="center" vertical="center"/>
    </xf>
    <xf numFmtId="10" fontId="13" fillId="6" borderId="7" xfId="0" applyNumberFormat="1" applyFont="1" applyFill="1" applyBorder="1" applyAlignment="1">
      <alignment horizontal="centerContinuous" vertical="center"/>
    </xf>
    <xf numFmtId="0" fontId="6" fillId="6" borderId="7" xfId="0" applyFont="1" applyFill="1" applyBorder="1" applyAlignment="1">
      <alignment horizontal="left" vertical="center" wrapText="1"/>
    </xf>
    <xf numFmtId="0" fontId="28" fillId="6" borderId="7" xfId="0" applyFont="1" applyFill="1" applyBorder="1" applyAlignment="1">
      <alignment horizontal="center" vertical="center"/>
    </xf>
    <xf numFmtId="3" fontId="13" fillId="7" borderId="7" xfId="0" applyNumberFormat="1" applyFont="1" applyFill="1" applyBorder="1" applyAlignment="1">
      <alignment horizontal="center" vertical="center"/>
    </xf>
    <xf numFmtId="0" fontId="13" fillId="7" borderId="7" xfId="0" applyFont="1" applyFill="1" applyBorder="1" applyAlignment="1">
      <alignment vertical="center" wrapText="1"/>
    </xf>
    <xf numFmtId="0" fontId="3" fillId="7" borderId="7" xfId="0" applyFont="1" applyFill="1" applyBorder="1" applyAlignment="1">
      <alignment vertical="center" wrapText="1"/>
    </xf>
    <xf numFmtId="0" fontId="6" fillId="6" borderId="7" xfId="0" applyFont="1" applyFill="1" applyBorder="1" applyAlignment="1">
      <alignment vertical="center" wrapText="1"/>
    </xf>
    <xf numFmtId="0" fontId="13" fillId="6" borderId="7" xfId="0" applyFont="1" applyFill="1" applyBorder="1" applyAlignment="1">
      <alignment horizontal="center" vertical="center" wrapText="1"/>
    </xf>
    <xf numFmtId="0" fontId="3" fillId="6" borderId="7" xfId="0" applyFont="1" applyFill="1" applyBorder="1" applyAlignment="1">
      <alignment vertical="center" wrapText="1"/>
    </xf>
    <xf numFmtId="0" fontId="13" fillId="6" borderId="7" xfId="0" applyFont="1" applyFill="1" applyBorder="1" applyAlignment="1">
      <alignment vertical="center" wrapText="1"/>
    </xf>
    <xf numFmtId="0" fontId="25" fillId="6" borderId="7" xfId="0" applyFont="1" applyFill="1" applyBorder="1" applyAlignment="1">
      <alignment vertical="center" wrapText="1"/>
    </xf>
    <xf numFmtId="0" fontId="3" fillId="5" borderId="7" xfId="0" applyFont="1" applyFill="1" applyBorder="1" applyAlignment="1">
      <alignment vertical="center" wrapText="1"/>
    </xf>
    <xf numFmtId="0" fontId="30" fillId="5" borderId="7" xfId="0" applyFont="1" applyFill="1" applyBorder="1" applyAlignment="1">
      <alignment horizontal="centerContinuous" vertical="center"/>
    </xf>
    <xf numFmtId="0" fontId="6" fillId="5" borderId="7" xfId="0" applyFont="1" applyFill="1" applyBorder="1" applyAlignment="1">
      <alignment vertical="center" wrapText="1"/>
    </xf>
    <xf numFmtId="0" fontId="13" fillId="5" borderId="7" xfId="0" applyFont="1" applyFill="1" applyBorder="1" applyAlignment="1">
      <alignment vertical="center" wrapText="1"/>
    </xf>
    <xf numFmtId="0" fontId="21" fillId="5" borderId="7" xfId="0" applyFont="1" applyFill="1" applyBorder="1" applyAlignment="1">
      <alignment vertical="center" wrapText="1"/>
    </xf>
    <xf numFmtId="0" fontId="30" fillId="5" borderId="7" xfId="0" applyFont="1" applyFill="1" applyBorder="1" applyAlignment="1">
      <alignment horizontal="center" vertical="center"/>
    </xf>
    <xf numFmtId="0" fontId="8" fillId="5" borderId="7" xfId="0" applyFont="1" applyFill="1" applyBorder="1" applyAlignment="1">
      <alignment vertical="center" wrapText="1"/>
    </xf>
    <xf numFmtId="0" fontId="38" fillId="0" borderId="0" xfId="0" applyFont="1" applyFill="1" applyBorder="1" applyAlignment="1">
      <alignment horizontal="left" vertical="top"/>
    </xf>
    <xf numFmtId="0" fontId="39" fillId="0" borderId="7" xfId="0" applyFont="1" applyFill="1" applyBorder="1" applyAlignment="1">
      <alignment horizontal="centerContinuous" vertical="center" wrapText="1"/>
    </xf>
    <xf numFmtId="0" fontId="39" fillId="5" borderId="7" xfId="0" applyFont="1" applyFill="1" applyBorder="1" applyAlignment="1">
      <alignment horizontal="centerContinuous" vertical="center" wrapText="1"/>
    </xf>
    <xf numFmtId="0" fontId="39" fillId="5" borderId="7" xfId="1" applyFont="1" applyFill="1" applyBorder="1" applyAlignment="1">
      <alignment horizontal="centerContinuous" vertical="center" wrapText="1"/>
    </xf>
    <xf numFmtId="0" fontId="39" fillId="5" borderId="7" xfId="0" applyFont="1" applyFill="1" applyBorder="1" applyAlignment="1">
      <alignment horizontal="center" vertical="center" wrapText="1"/>
    </xf>
    <xf numFmtId="0" fontId="39" fillId="7" borderId="7" xfId="1" applyFont="1" applyFill="1" applyBorder="1" applyAlignment="1">
      <alignment horizontal="centerContinuous" vertical="center" wrapText="1"/>
    </xf>
    <xf numFmtId="0" fontId="39" fillId="7" borderId="7" xfId="0" applyFont="1" applyFill="1" applyBorder="1" applyAlignment="1">
      <alignment horizontal="centerContinuous" vertical="center" wrapText="1"/>
    </xf>
    <xf numFmtId="0" fontId="39" fillId="7" borderId="7" xfId="0" applyFont="1" applyFill="1" applyBorder="1" applyAlignment="1">
      <alignment horizontal="center" vertical="center" wrapText="1"/>
    </xf>
    <xf numFmtId="0" fontId="39" fillId="6" borderId="7" xfId="0" applyFont="1" applyFill="1" applyBorder="1" applyAlignment="1">
      <alignment horizontal="centerContinuous" vertical="center" wrapText="1"/>
    </xf>
    <xf numFmtId="0" fontId="41" fillId="6" borderId="7" xfId="0" applyFont="1" applyFill="1" applyBorder="1" applyAlignment="1">
      <alignment horizontal="centerContinuous" vertical="center" wrapText="1"/>
    </xf>
    <xf numFmtId="0" fontId="40" fillId="0" borderId="7" xfId="1" applyFont="1" applyBorder="1" applyAlignment="1">
      <alignment horizontal="centerContinuous" vertical="center" wrapText="1"/>
    </xf>
    <xf numFmtId="0" fontId="40" fillId="0" borderId="7" xfId="1" applyFont="1" applyBorder="1" applyAlignment="1">
      <alignment horizontal="center" vertical="center" wrapText="1"/>
    </xf>
    <xf numFmtId="0" fontId="39" fillId="10" borderId="7" xfId="1" applyFont="1" applyFill="1" applyBorder="1" applyAlignment="1">
      <alignment horizontal="centerContinuous" vertical="center" wrapText="1"/>
    </xf>
    <xf numFmtId="0" fontId="20" fillId="10" borderId="7" xfId="1" applyFont="1" applyFill="1" applyBorder="1" applyAlignment="1">
      <alignment horizontal="centerContinuous" vertical="center" wrapText="1"/>
    </xf>
    <xf numFmtId="0" fontId="26" fillId="10" borderId="7" xfId="0" applyFont="1" applyFill="1" applyBorder="1" applyAlignment="1">
      <alignment horizontal="centerContinuous" vertical="center" wrapText="1"/>
    </xf>
    <xf numFmtId="0" fontId="3" fillId="10" borderId="7" xfId="0" applyFont="1" applyFill="1" applyBorder="1" applyAlignment="1">
      <alignment horizontal="centerContinuous" vertical="center" wrapText="1"/>
    </xf>
    <xf numFmtId="3" fontId="13" fillId="10" borderId="7" xfId="0" applyNumberFormat="1" applyFont="1" applyFill="1" applyBorder="1" applyAlignment="1">
      <alignment horizontal="centerContinuous" vertical="center"/>
    </xf>
    <xf numFmtId="0" fontId="26" fillId="10" borderId="11" xfId="0" applyFont="1" applyFill="1" applyBorder="1" applyAlignment="1">
      <alignment vertical="center" wrapText="1"/>
    </xf>
    <xf numFmtId="0" fontId="3" fillId="10" borderId="7" xfId="0" applyFont="1" applyFill="1" applyBorder="1" applyAlignment="1">
      <alignment horizontal="left" vertical="center" wrapText="1"/>
    </xf>
    <xf numFmtId="0" fontId="6" fillId="10" borderId="7" xfId="0" applyFont="1" applyFill="1" applyBorder="1" applyAlignment="1">
      <alignment horizontal="centerContinuous" vertical="center" wrapText="1"/>
    </xf>
    <xf numFmtId="0" fontId="26" fillId="10" borderId="7" xfId="0" applyFont="1" applyFill="1" applyBorder="1" applyAlignment="1">
      <alignment horizontal="centerContinuous" vertical="center"/>
    </xf>
    <xf numFmtId="0" fontId="13" fillId="10" borderId="7" xfId="0" applyFont="1" applyFill="1" applyBorder="1" applyAlignment="1">
      <alignment horizontal="centerContinuous" vertical="center" wrapText="1"/>
    </xf>
    <xf numFmtId="0" fontId="30" fillId="10" borderId="11" xfId="0" applyFont="1" applyFill="1" applyBorder="1" applyAlignment="1">
      <alignment horizontal="center" vertical="center"/>
    </xf>
    <xf numFmtId="0" fontId="26" fillId="10" borderId="7" xfId="0" applyFont="1" applyFill="1" applyBorder="1" applyAlignment="1">
      <alignment horizontal="center" vertical="center"/>
    </xf>
    <xf numFmtId="0" fontId="39" fillId="10" borderId="7" xfId="0" applyFont="1" applyFill="1" applyBorder="1" applyAlignment="1">
      <alignment horizontal="centerContinuous" vertical="center" wrapText="1"/>
    </xf>
    <xf numFmtId="0" fontId="3" fillId="10" borderId="7" xfId="0" applyFont="1" applyFill="1" applyBorder="1" applyAlignment="1">
      <alignment horizontal="center" vertical="center" wrapText="1"/>
    </xf>
    <xf numFmtId="0" fontId="13" fillId="10" borderId="7" xfId="0" applyFont="1" applyFill="1" applyBorder="1" applyAlignment="1">
      <alignment horizontal="centerContinuous" vertical="center"/>
    </xf>
    <xf numFmtId="0" fontId="3" fillId="10" borderId="11" xfId="0" applyFont="1" applyFill="1" applyBorder="1" applyAlignment="1">
      <alignment vertical="center" wrapText="1"/>
    </xf>
    <xf numFmtId="0" fontId="13" fillId="10" borderId="7" xfId="0" applyFont="1" applyFill="1" applyBorder="1" applyAlignment="1">
      <alignment horizontal="center" vertical="center"/>
    </xf>
    <xf numFmtId="0" fontId="6" fillId="10" borderId="7" xfId="0" applyFont="1" applyFill="1" applyBorder="1" applyAlignment="1">
      <alignment horizontal="center" vertical="center" wrapText="1"/>
    </xf>
    <xf numFmtId="0" fontId="0" fillId="10" borderId="7" xfId="0" applyFill="1" applyBorder="1" applyAlignment="1">
      <alignment horizontal="centerContinuous" vertical="center" wrapText="1"/>
    </xf>
    <xf numFmtId="0" fontId="42" fillId="0" borderId="0" xfId="0" applyFont="1" applyFill="1" applyBorder="1" applyAlignment="1">
      <alignment horizontal="left" vertical="top"/>
    </xf>
    <xf numFmtId="0" fontId="43" fillId="0" borderId="0" xfId="0" applyFont="1" applyFill="1" applyBorder="1" applyAlignment="1">
      <alignment horizontal="left" vertical="top"/>
    </xf>
    <xf numFmtId="0" fontId="3" fillId="0" borderId="0" xfId="0" applyFont="1" applyFill="1" applyBorder="1" applyAlignment="1">
      <alignment horizontal="left" vertical="top"/>
    </xf>
    <xf numFmtId="0" fontId="43" fillId="0" borderId="0" xfId="0" applyFont="1" applyFill="1" applyBorder="1" applyAlignment="1">
      <alignment vertical="top"/>
    </xf>
    <xf numFmtId="0" fontId="43" fillId="0" borderId="0" xfId="0" applyFont="1" applyFill="1" applyBorder="1" applyAlignment="1">
      <alignment horizontal="left" vertical="top" wrapText="1"/>
    </xf>
    <xf numFmtId="0" fontId="43" fillId="0" borderId="0" xfId="0" applyFont="1" applyFill="1" applyBorder="1" applyAlignment="1">
      <alignment vertical="top" wrapText="1"/>
    </xf>
    <xf numFmtId="0" fontId="43" fillId="0" borderId="0" xfId="0" applyFont="1" applyFill="1" applyBorder="1" applyAlignment="1">
      <alignment horizontal="center" vertical="top"/>
    </xf>
    <xf numFmtId="0" fontId="2" fillId="2" borderId="7" xfId="0" applyFont="1" applyFill="1" applyBorder="1" applyAlignment="1">
      <alignment horizontal="left" vertical="center" wrapText="1"/>
    </xf>
    <xf numFmtId="0" fontId="2" fillId="4" borderId="7" xfId="0" applyFont="1" applyFill="1" applyBorder="1" applyAlignment="1">
      <alignment horizontal="left" vertical="center"/>
    </xf>
    <xf numFmtId="0" fontId="2" fillId="2" borderId="7" xfId="0" applyFont="1" applyFill="1" applyBorder="1" applyAlignment="1">
      <alignment horizontal="center" vertical="center" wrapText="1"/>
    </xf>
    <xf numFmtId="0" fontId="42" fillId="0" borderId="0"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4" borderId="7" xfId="0" applyFont="1" applyFill="1" applyBorder="1" applyAlignment="1">
      <alignment horizontal="center" vertical="center"/>
    </xf>
    <xf numFmtId="0" fontId="39" fillId="10" borderId="7" xfId="0" applyFont="1" applyFill="1" applyBorder="1" applyAlignment="1">
      <alignment horizontal="center" vertical="center" wrapText="1"/>
    </xf>
    <xf numFmtId="0" fontId="12" fillId="11" borderId="0" xfId="0" applyFont="1" applyFill="1" applyBorder="1" applyAlignment="1">
      <alignment horizontal="left" vertical="top" wrapText="1"/>
    </xf>
    <xf numFmtId="0" fontId="0" fillId="11" borderId="0" xfId="0" applyFill="1" applyBorder="1" applyAlignment="1">
      <alignment horizontal="left" vertical="top"/>
    </xf>
    <xf numFmtId="0" fontId="0" fillId="11" borderId="0" xfId="0" applyFill="1" applyBorder="1" applyAlignment="1">
      <alignment horizontal="left" vertical="top" wrapText="1"/>
    </xf>
    <xf numFmtId="0" fontId="2" fillId="12" borderId="7" xfId="0" applyFont="1" applyFill="1" applyBorder="1" applyAlignment="1">
      <alignment horizontal="center" vertical="center" wrapText="1"/>
    </xf>
    <xf numFmtId="0" fontId="42" fillId="12" borderId="0" xfId="0" applyFont="1" applyFill="1" applyBorder="1" applyAlignment="1">
      <alignment horizontal="center" vertical="center"/>
    </xf>
    <xf numFmtId="0" fontId="2" fillId="12" borderId="11" xfId="0" applyFont="1" applyFill="1" applyBorder="1" applyAlignment="1">
      <alignment horizontal="center" vertical="center" wrapText="1"/>
    </xf>
    <xf numFmtId="0" fontId="2" fillId="12" borderId="7" xfId="0" applyFont="1" applyFill="1" applyBorder="1" applyAlignment="1">
      <alignment horizontal="center" vertical="center"/>
    </xf>
    <xf numFmtId="0" fontId="44" fillId="13" borderId="17" xfId="1" applyFont="1" applyFill="1" applyBorder="1" applyAlignment="1">
      <alignment horizontal="left" vertical="center" wrapText="1"/>
    </xf>
    <xf numFmtId="0" fontId="45" fillId="13" borderId="17" xfId="1" applyFont="1" applyFill="1" applyBorder="1" applyAlignment="1">
      <alignment horizontal="left" vertical="center" wrapText="1"/>
    </xf>
    <xf numFmtId="0" fontId="46" fillId="13" borderId="17" xfId="0" applyFont="1" applyFill="1" applyBorder="1" applyAlignment="1">
      <alignment horizontal="left" vertical="center" wrapText="1"/>
    </xf>
    <xf numFmtId="3" fontId="46" fillId="13" borderId="17" xfId="0" applyNumberFormat="1" applyFont="1" applyFill="1" applyBorder="1" applyAlignment="1">
      <alignment horizontal="left" vertical="center"/>
    </xf>
    <xf numFmtId="0" fontId="46" fillId="13" borderId="22" xfId="0" applyFont="1" applyFill="1" applyBorder="1" applyAlignment="1">
      <alignment horizontal="left" vertical="center" wrapText="1"/>
    </xf>
    <xf numFmtId="0" fontId="46" fillId="13" borderId="36" xfId="0" applyFont="1" applyFill="1" applyBorder="1" applyAlignment="1">
      <alignment horizontal="left" vertical="center" wrapText="1"/>
    </xf>
    <xf numFmtId="0" fontId="46" fillId="13" borderId="0" xfId="0" applyFont="1" applyFill="1" applyAlignment="1">
      <alignment horizontal="left" vertical="center" wrapText="1"/>
    </xf>
    <xf numFmtId="0" fontId="46" fillId="13" borderId="0" xfId="0" applyFont="1" applyFill="1" applyBorder="1" applyAlignment="1">
      <alignment horizontal="left" vertical="center"/>
    </xf>
    <xf numFmtId="0" fontId="47" fillId="11" borderId="0" xfId="0" applyFont="1" applyFill="1" applyBorder="1" applyAlignment="1">
      <alignment horizontal="left" vertical="top" wrapText="1"/>
    </xf>
    <xf numFmtId="0" fontId="44" fillId="12" borderId="7" xfId="0" applyFont="1" applyFill="1" applyBorder="1" applyAlignment="1">
      <alignment horizontal="center" vertical="center" wrapText="1"/>
    </xf>
    <xf numFmtId="0" fontId="42" fillId="8" borderId="0" xfId="0" applyFont="1" applyFill="1" applyBorder="1" applyAlignment="1">
      <alignment horizontal="center" vertical="center"/>
    </xf>
    <xf numFmtId="0" fontId="2" fillId="8" borderId="0" xfId="0" applyFont="1" applyFill="1" applyBorder="1" applyAlignment="1">
      <alignment horizontal="center" vertical="center" wrapText="1"/>
    </xf>
    <xf numFmtId="0" fontId="42" fillId="8" borderId="0" xfId="0" applyFont="1" applyFill="1" applyBorder="1" applyAlignment="1">
      <alignment horizontal="left" vertical="top"/>
    </xf>
    <xf numFmtId="0" fontId="2" fillId="8" borderId="20" xfId="0" applyFont="1" applyFill="1" applyBorder="1" applyAlignment="1">
      <alignment horizontal="center" vertical="center" wrapText="1"/>
    </xf>
    <xf numFmtId="0" fontId="2" fillId="8" borderId="20" xfId="0" applyFont="1" applyFill="1" applyBorder="1" applyAlignment="1">
      <alignment horizontal="center" vertical="center"/>
    </xf>
    <xf numFmtId="0" fontId="3" fillId="8" borderId="0" xfId="0" applyFont="1" applyFill="1" applyBorder="1" applyAlignment="1">
      <alignment horizontal="center" vertical="center" wrapText="1"/>
    </xf>
    <xf numFmtId="0" fontId="3" fillId="8" borderId="0" xfId="0" applyFont="1" applyFill="1" applyBorder="1" applyAlignment="1">
      <alignment horizontal="left" vertical="center" wrapText="1"/>
    </xf>
    <xf numFmtId="0" fontId="19" fillId="8" borderId="20" xfId="1" applyFont="1" applyFill="1" applyBorder="1" applyAlignment="1">
      <alignment horizontal="centerContinuous" vertical="center" wrapText="1"/>
    </xf>
    <xf numFmtId="0" fontId="13" fillId="8" borderId="20" xfId="0" applyFont="1" applyFill="1" applyBorder="1" applyAlignment="1">
      <alignment horizontal="centerContinuous" vertical="center" wrapText="1"/>
    </xf>
    <xf numFmtId="0" fontId="6" fillId="8" borderId="20" xfId="0" applyFont="1" applyFill="1" applyBorder="1" applyAlignment="1">
      <alignment horizontal="centerContinuous" vertical="center" wrapText="1"/>
    </xf>
    <xf numFmtId="3" fontId="13" fillId="8" borderId="20" xfId="0" applyNumberFormat="1" applyFont="1" applyFill="1" applyBorder="1" applyAlignment="1">
      <alignment horizontal="centerContinuous" vertical="center"/>
    </xf>
    <xf numFmtId="0" fontId="13" fillId="8" borderId="20" xfId="0" applyFont="1" applyFill="1" applyBorder="1" applyAlignment="1">
      <alignment vertical="center" wrapText="1"/>
    </xf>
    <xf numFmtId="0" fontId="8" fillId="8" borderId="20" xfId="0" applyFont="1" applyFill="1" applyBorder="1" applyAlignment="1">
      <alignment horizontal="centerContinuous" vertical="center" wrapText="1"/>
    </xf>
    <xf numFmtId="0" fontId="13" fillId="8" borderId="20" xfId="0" applyFont="1" applyFill="1" applyBorder="1" applyAlignment="1">
      <alignment horizontal="left" vertical="center" wrapText="1"/>
    </xf>
    <xf numFmtId="0" fontId="6" fillId="8" borderId="20" xfId="0" applyFont="1" applyFill="1" applyBorder="1" applyAlignment="1">
      <alignment horizontal="center" vertical="center" wrapText="1"/>
    </xf>
    <xf numFmtId="0" fontId="6" fillId="8" borderId="37" xfId="0" applyFont="1" applyFill="1" applyBorder="1" applyAlignment="1">
      <alignment horizontal="centerContinuous" vertical="center" wrapText="1"/>
    </xf>
    <xf numFmtId="0" fontId="13" fillId="8" borderId="0" xfId="0" applyFont="1" applyFill="1" applyBorder="1" applyAlignment="1">
      <alignment horizontal="centerContinuous" vertical="center" wrapText="1"/>
    </xf>
    <xf numFmtId="0" fontId="13" fillId="8" borderId="0" xfId="0" applyFont="1" applyFill="1" applyBorder="1" applyAlignment="1">
      <alignment horizontal="center" vertical="center"/>
    </xf>
    <xf numFmtId="0" fontId="0" fillId="8" borderId="0" xfId="0" applyFill="1" applyBorder="1" applyAlignment="1">
      <alignment horizontal="center" vertical="center"/>
    </xf>
    <xf numFmtId="0" fontId="39" fillId="8" borderId="0" xfId="0" applyFont="1" applyFill="1" applyBorder="1" applyAlignment="1">
      <alignment horizontal="center" vertical="center" wrapText="1"/>
    </xf>
    <xf numFmtId="0" fontId="6" fillId="8" borderId="0" xfId="0" applyFont="1" applyFill="1" applyBorder="1" applyAlignment="1">
      <alignment horizontal="center" vertical="center" wrapText="1"/>
    </xf>
    <xf numFmtId="3" fontId="13" fillId="8" borderId="0" xfId="0" applyNumberFormat="1" applyFont="1" applyFill="1" applyBorder="1" applyAlignment="1">
      <alignment horizontal="center" vertical="center"/>
    </xf>
    <xf numFmtId="0" fontId="6" fillId="8" borderId="0" xfId="0" applyFont="1" applyFill="1" applyBorder="1" applyAlignment="1">
      <alignment vertical="center" wrapText="1"/>
    </xf>
    <xf numFmtId="0" fontId="13" fillId="8" borderId="0" xfId="0" applyFont="1" applyFill="1" applyBorder="1" applyAlignment="1">
      <alignment horizontal="center" vertical="center" wrapText="1"/>
    </xf>
    <xf numFmtId="0" fontId="44" fillId="14" borderId="19" xfId="1" applyFont="1" applyFill="1" applyBorder="1" applyAlignment="1">
      <alignment horizontal="left" vertical="center"/>
    </xf>
    <xf numFmtId="0" fontId="46" fillId="14" borderId="19" xfId="1" applyFont="1" applyFill="1" applyBorder="1" applyAlignment="1">
      <alignment horizontal="left" vertical="center"/>
    </xf>
    <xf numFmtId="0" fontId="46" fillId="14" borderId="19" xfId="0" applyFont="1" applyFill="1" applyBorder="1" applyAlignment="1">
      <alignment horizontal="left" vertical="center"/>
    </xf>
    <xf numFmtId="3" fontId="46" fillId="14" borderId="19" xfId="0" applyNumberFormat="1" applyFont="1" applyFill="1" applyBorder="1" applyAlignment="1">
      <alignment horizontal="left" vertical="center"/>
    </xf>
    <xf numFmtId="0" fontId="48" fillId="14" borderId="19" xfId="0" applyFont="1" applyFill="1" applyBorder="1" applyAlignment="1">
      <alignment horizontal="left" vertical="center"/>
    </xf>
    <xf numFmtId="0" fontId="39" fillId="6" borderId="7" xfId="1" applyFont="1" applyFill="1" applyBorder="1" applyAlignment="1">
      <alignment horizontal="centerContinuous" vertical="center" wrapText="1"/>
    </xf>
    <xf numFmtId="0" fontId="20" fillId="6" borderId="7" xfId="1" applyFont="1" applyFill="1" applyBorder="1" applyAlignment="1">
      <alignment horizontal="centerContinuous" vertical="center" wrapText="1"/>
    </xf>
    <xf numFmtId="0" fontId="30" fillId="6" borderId="7" xfId="0" applyFont="1" applyFill="1" applyBorder="1" applyAlignment="1">
      <alignment horizontal="centerContinuous" vertical="center"/>
    </xf>
    <xf numFmtId="0" fontId="6" fillId="6" borderId="7" xfId="0" applyFont="1" applyFill="1" applyBorder="1" applyAlignment="1">
      <alignment horizontal="center" vertical="center" wrapText="1"/>
    </xf>
    <xf numFmtId="0" fontId="2" fillId="8" borderId="20" xfId="0" applyFont="1" applyFill="1" applyBorder="1" applyAlignment="1">
      <alignment horizontal="left" vertical="center" wrapText="1"/>
    </xf>
    <xf numFmtId="0" fontId="2" fillId="12" borderId="7" xfId="0" applyFont="1" applyFill="1" applyBorder="1" applyAlignment="1">
      <alignment horizontal="left" vertical="center" wrapText="1"/>
    </xf>
    <xf numFmtId="0" fontId="8" fillId="8" borderId="20" xfId="0" applyFont="1" applyFill="1" applyBorder="1" applyAlignment="1">
      <alignment horizontal="left" vertical="center" wrapText="1"/>
    </xf>
    <xf numFmtId="0" fontId="8" fillId="7" borderId="7" xfId="0" applyFont="1" applyFill="1" applyBorder="1" applyAlignment="1">
      <alignment horizontal="left" vertical="center" wrapText="1"/>
    </xf>
    <xf numFmtId="0" fontId="8" fillId="6" borderId="7" xfId="0" applyFont="1" applyFill="1" applyBorder="1" applyAlignment="1">
      <alignment horizontal="left" vertical="center" wrapText="1"/>
    </xf>
    <xf numFmtId="0" fontId="2" fillId="12" borderId="10" xfId="0" applyFont="1" applyFill="1" applyBorder="1" applyAlignment="1">
      <alignment horizontal="left" vertical="center" wrapText="1"/>
    </xf>
    <xf numFmtId="0" fontId="3" fillId="10" borderId="10" xfId="0" applyFont="1" applyFill="1" applyBorder="1" applyAlignment="1">
      <alignment horizontal="left" vertical="center" wrapText="1"/>
    </xf>
    <xf numFmtId="0" fontId="6" fillId="8" borderId="20" xfId="0" applyFont="1" applyFill="1" applyBorder="1" applyAlignment="1">
      <alignment horizontal="left" vertical="center" wrapText="1"/>
    </xf>
    <xf numFmtId="0" fontId="6" fillId="7" borderId="7" xfId="0" applyFont="1" applyFill="1" applyBorder="1" applyAlignment="1">
      <alignment horizontal="left" vertical="center" wrapText="1"/>
    </xf>
    <xf numFmtId="0" fontId="27" fillId="0" borderId="7" xfId="0" applyFont="1" applyFill="1" applyBorder="1" applyAlignment="1">
      <alignment horizontal="left" vertical="center" wrapText="1"/>
    </xf>
    <xf numFmtId="0" fontId="2" fillId="8" borderId="20" xfId="0" applyFont="1" applyFill="1" applyBorder="1" applyAlignment="1">
      <alignment horizontal="left" vertical="center"/>
    </xf>
    <xf numFmtId="0" fontId="2" fillId="12" borderId="7" xfId="0" applyFont="1" applyFill="1" applyBorder="1" applyAlignment="1">
      <alignment horizontal="left" vertical="center"/>
    </xf>
    <xf numFmtId="0" fontId="26" fillId="10" borderId="7" xfId="0" applyFont="1" applyFill="1" applyBorder="1" applyAlignment="1">
      <alignment horizontal="left" vertical="center" wrapText="1"/>
    </xf>
    <xf numFmtId="0" fontId="0" fillId="10" borderId="7" xfId="0" applyFill="1" applyBorder="1" applyAlignment="1">
      <alignment horizontal="left" vertical="center"/>
    </xf>
    <xf numFmtId="0" fontId="13" fillId="5" borderId="7" xfId="0" applyFont="1" applyFill="1" applyBorder="1" applyAlignment="1">
      <alignment horizontal="left" vertical="center"/>
    </xf>
    <xf numFmtId="0" fontId="0" fillId="5" borderId="7" xfId="0" applyFill="1" applyBorder="1" applyAlignment="1">
      <alignment horizontal="left" vertical="center"/>
    </xf>
    <xf numFmtId="0" fontId="13" fillId="7" borderId="7" xfId="0" quotePrefix="1" applyFont="1" applyFill="1" applyBorder="1" applyAlignment="1">
      <alignment horizontal="left" vertical="center"/>
    </xf>
    <xf numFmtId="0" fontId="13" fillId="8" borderId="0" xfId="0" applyFont="1" applyFill="1" applyBorder="1" applyAlignment="1">
      <alignment horizontal="left" vertical="center" wrapText="1"/>
    </xf>
    <xf numFmtId="0" fontId="0" fillId="6" borderId="7" xfId="0" applyFill="1" applyBorder="1" applyAlignment="1">
      <alignment horizontal="left" vertical="center"/>
    </xf>
    <xf numFmtId="0" fontId="25" fillId="6" borderId="7" xfId="0" applyFont="1" applyFill="1" applyBorder="1" applyAlignment="1">
      <alignment horizontal="left" vertical="center" wrapText="1"/>
    </xf>
    <xf numFmtId="0" fontId="39" fillId="8" borderId="20" xfId="1" applyFont="1" applyFill="1" applyBorder="1" applyAlignment="1">
      <alignment horizontal="centerContinuous" vertical="center" wrapText="1"/>
    </xf>
    <xf numFmtId="0" fontId="44" fillId="15" borderId="17" xfId="1" applyFont="1" applyFill="1" applyBorder="1" applyAlignment="1">
      <alignment horizontal="left" vertical="center"/>
    </xf>
    <xf numFmtId="0" fontId="45" fillId="15" borderId="17" xfId="1" applyFont="1" applyFill="1" applyBorder="1" applyAlignment="1">
      <alignment horizontal="left" vertical="center" wrapText="1"/>
    </xf>
    <xf numFmtId="0" fontId="46" fillId="15" borderId="17" xfId="0" applyFont="1" applyFill="1" applyBorder="1" applyAlignment="1">
      <alignment horizontal="left" vertical="center" wrapText="1"/>
    </xf>
    <xf numFmtId="3" fontId="46" fillId="15" borderId="17" xfId="0" applyNumberFormat="1" applyFont="1" applyFill="1" applyBorder="1" applyAlignment="1">
      <alignment horizontal="left" vertical="center"/>
    </xf>
    <xf numFmtId="0" fontId="46" fillId="15" borderId="22" xfId="0" applyFont="1" applyFill="1" applyBorder="1" applyAlignment="1">
      <alignment horizontal="left" vertical="center" wrapText="1"/>
    </xf>
    <xf numFmtId="0" fontId="46" fillId="15" borderId="36" xfId="0" applyFont="1" applyFill="1" applyBorder="1" applyAlignment="1">
      <alignment horizontal="left" vertical="center" wrapText="1"/>
    </xf>
    <xf numFmtId="0" fontId="46" fillId="15" borderId="0" xfId="0" applyFont="1" applyFill="1" applyAlignment="1">
      <alignment horizontal="left" vertical="center" wrapText="1"/>
    </xf>
    <xf numFmtId="0" fontId="46" fillId="15" borderId="0" xfId="0" applyFont="1" applyFill="1" applyBorder="1" applyAlignment="1">
      <alignment horizontal="left" vertical="center"/>
    </xf>
    <xf numFmtId="0" fontId="39" fillId="16" borderId="7" xfId="1" applyFont="1" applyFill="1" applyBorder="1" applyAlignment="1">
      <alignment horizontal="center" vertical="center" wrapText="1"/>
    </xf>
    <xf numFmtId="0" fontId="19" fillId="16" borderId="7" xfId="1" applyFont="1" applyFill="1" applyBorder="1" applyAlignment="1">
      <alignment horizontal="centerContinuous" vertical="center" wrapText="1"/>
    </xf>
    <xf numFmtId="0" fontId="13" fillId="16" borderId="7" xfId="0" applyFont="1" applyFill="1" applyBorder="1" applyAlignment="1">
      <alignment horizontal="centerContinuous" vertical="center" wrapText="1"/>
    </xf>
    <xf numFmtId="0" fontId="6" fillId="16" borderId="7" xfId="0" applyFont="1" applyFill="1" applyBorder="1" applyAlignment="1">
      <alignment horizontal="center" vertical="center" wrapText="1"/>
    </xf>
    <xf numFmtId="3" fontId="13" fillId="16" borderId="7" xfId="0" applyNumberFormat="1" applyFont="1" applyFill="1" applyBorder="1" applyAlignment="1">
      <alignment horizontal="centerContinuous" vertical="center"/>
    </xf>
    <xf numFmtId="0" fontId="13" fillId="16" borderId="7" xfId="0" applyFont="1" applyFill="1" applyBorder="1" applyAlignment="1">
      <alignment vertical="center" wrapText="1"/>
    </xf>
    <xf numFmtId="0" fontId="13" fillId="16" borderId="7" xfId="0" applyFont="1" applyFill="1" applyBorder="1" applyAlignment="1">
      <alignment horizontal="left" vertical="center" wrapText="1"/>
    </xf>
    <xf numFmtId="0" fontId="0" fillId="16" borderId="7" xfId="0" applyFill="1" applyBorder="1" applyAlignment="1">
      <alignment horizontal="left" vertical="center"/>
    </xf>
    <xf numFmtId="0" fontId="6" fillId="16" borderId="7" xfId="0" applyFont="1" applyFill="1" applyBorder="1" applyAlignment="1">
      <alignment horizontal="centerContinuous" vertical="center" wrapText="1"/>
    </xf>
    <xf numFmtId="0" fontId="6" fillId="16" borderId="7" xfId="0" applyFont="1" applyFill="1" applyBorder="1" applyAlignment="1">
      <alignment horizontal="left" vertical="center" wrapText="1"/>
    </xf>
    <xf numFmtId="0" fontId="13" fillId="16" borderId="7" xfId="0" applyFont="1" applyFill="1" applyBorder="1" applyAlignment="1">
      <alignment horizontal="center" vertical="center"/>
    </xf>
    <xf numFmtId="0" fontId="2" fillId="4" borderId="7" xfId="0" applyFont="1" applyFill="1" applyBorder="1" applyAlignment="1">
      <alignment horizontal="left" vertical="center" wrapText="1"/>
    </xf>
    <xf numFmtId="15" fontId="13" fillId="5" borderId="7" xfId="0" quotePrefix="1" applyNumberFormat="1" applyFont="1" applyFill="1" applyBorder="1" applyAlignment="1">
      <alignment horizontal="left" vertical="center" wrapText="1"/>
    </xf>
    <xf numFmtId="0" fontId="13" fillId="7" borderId="7" xfId="0" quotePrefix="1" applyFont="1" applyFill="1" applyBorder="1" applyAlignment="1">
      <alignment horizontal="left" vertical="center" wrapText="1"/>
    </xf>
    <xf numFmtId="0" fontId="0" fillId="7" borderId="7" xfId="0" applyFill="1" applyBorder="1" applyAlignment="1">
      <alignment horizontal="left" vertical="center" wrapText="1"/>
    </xf>
    <xf numFmtId="0" fontId="13" fillId="5" borderId="11" xfId="0" applyFont="1" applyFill="1" applyBorder="1" applyAlignment="1">
      <alignment horizontal="left" vertical="center" wrapText="1"/>
    </xf>
    <xf numFmtId="0" fontId="26" fillId="10" borderId="7" xfId="0" applyFont="1" applyFill="1" applyBorder="1" applyAlignment="1">
      <alignment vertical="center" wrapText="1"/>
    </xf>
    <xf numFmtId="0" fontId="30" fillId="10" borderId="7" xfId="0" applyFont="1" applyFill="1" applyBorder="1" applyAlignment="1">
      <alignment horizontal="center" vertical="center"/>
    </xf>
    <xf numFmtId="0" fontId="49" fillId="0" borderId="0" xfId="5"/>
    <xf numFmtId="0" fontId="51" fillId="0" borderId="0" xfId="5" applyFont="1" applyProtection="1">
      <protection hidden="1"/>
    </xf>
    <xf numFmtId="0" fontId="53" fillId="0" borderId="0" xfId="5" applyFont="1" applyProtection="1">
      <protection hidden="1"/>
    </xf>
    <xf numFmtId="0" fontId="59" fillId="0" borderId="0" xfId="5" applyFont="1"/>
    <xf numFmtId="0" fontId="57" fillId="0" borderId="0" xfId="5" quotePrefix="1" applyFont="1"/>
    <xf numFmtId="0" fontId="57" fillId="0" borderId="0" xfId="5" applyFont="1"/>
    <xf numFmtId="0" fontId="51" fillId="0" borderId="0" xfId="5" applyFont="1"/>
    <xf numFmtId="0" fontId="53" fillId="0" borderId="0" xfId="5" applyFont="1"/>
    <xf numFmtId="0" fontId="61" fillId="0" borderId="0" xfId="5" applyFont="1"/>
    <xf numFmtId="0" fontId="49" fillId="0" borderId="0" xfId="5" applyFill="1" applyBorder="1"/>
    <xf numFmtId="17" fontId="13" fillId="7" borderId="7" xfId="0" quotePrefix="1" applyNumberFormat="1" applyFont="1" applyFill="1" applyBorder="1" applyAlignment="1">
      <alignment horizontal="left" vertical="center" wrapText="1"/>
    </xf>
    <xf numFmtId="15" fontId="13" fillId="7" borderId="7" xfId="0" quotePrefix="1" applyNumberFormat="1" applyFont="1" applyFill="1" applyBorder="1" applyAlignment="1">
      <alignment horizontal="left" vertical="center" wrapText="1"/>
    </xf>
    <xf numFmtId="0" fontId="39" fillId="17" borderId="7" xfId="0" applyFont="1" applyFill="1" applyBorder="1" applyAlignment="1">
      <alignment horizontal="center" vertical="center" wrapText="1"/>
    </xf>
    <xf numFmtId="0" fontId="3" fillId="17" borderId="7" xfId="0" applyFont="1" applyFill="1" applyBorder="1" applyAlignment="1">
      <alignment horizontal="centerContinuous" vertical="center" wrapText="1"/>
    </xf>
    <xf numFmtId="0" fontId="3" fillId="17" borderId="7" xfId="0" applyFont="1" applyFill="1" applyBorder="1" applyAlignment="1">
      <alignment horizontal="center" vertical="center" wrapText="1"/>
    </xf>
    <xf numFmtId="3" fontId="13" fillId="17" borderId="7" xfId="0" applyNumberFormat="1" applyFont="1" applyFill="1" applyBorder="1" applyAlignment="1">
      <alignment horizontal="center" vertical="center"/>
    </xf>
    <xf numFmtId="0" fontId="3" fillId="17" borderId="7" xfId="0" applyFont="1" applyFill="1" applyBorder="1" applyAlignment="1">
      <alignment vertical="center" wrapText="1"/>
    </xf>
    <xf numFmtId="0" fontId="3" fillId="17" borderId="7" xfId="0" applyFont="1" applyFill="1" applyBorder="1" applyAlignment="1">
      <alignment horizontal="left" vertical="center" wrapText="1"/>
    </xf>
    <xf numFmtId="0" fontId="13" fillId="17" borderId="7" xfId="0" applyFont="1" applyFill="1" applyBorder="1" applyAlignment="1">
      <alignment horizontal="left" vertical="center" wrapText="1"/>
    </xf>
    <xf numFmtId="0" fontId="13" fillId="17" borderId="7" xfId="0" applyFont="1" applyFill="1" applyBorder="1" applyAlignment="1">
      <alignment horizontal="center" vertical="center" wrapText="1"/>
    </xf>
    <xf numFmtId="0" fontId="13" fillId="17" borderId="7" xfId="0" applyFont="1" applyFill="1" applyBorder="1" applyAlignment="1">
      <alignment horizontal="center" vertical="center"/>
    </xf>
    <xf numFmtId="0" fontId="36" fillId="17" borderId="7" xfId="0" applyFont="1" applyFill="1" applyBorder="1" applyAlignment="1">
      <alignment horizontal="centerContinuous" vertical="center"/>
    </xf>
    <xf numFmtId="0" fontId="13" fillId="17" borderId="7" xfId="0" applyFont="1" applyFill="1" applyBorder="1" applyAlignment="1">
      <alignment horizontal="centerContinuous" vertical="center"/>
    </xf>
    <xf numFmtId="0" fontId="39" fillId="18" borderId="7" xfId="0" applyFont="1" applyFill="1" applyBorder="1" applyAlignment="1">
      <alignment horizontal="centerContinuous" vertical="center" wrapText="1"/>
    </xf>
    <xf numFmtId="0" fontId="3" fillId="18" borderId="7" xfId="0" applyFont="1" applyFill="1" applyBorder="1" applyAlignment="1">
      <alignment horizontal="centerContinuous" vertical="center" wrapText="1"/>
    </xf>
    <xf numFmtId="3" fontId="13" fillId="18" borderId="7" xfId="0" applyNumberFormat="1" applyFont="1" applyFill="1" applyBorder="1" applyAlignment="1">
      <alignment horizontal="centerContinuous" vertical="center"/>
    </xf>
    <xf numFmtId="0" fontId="3" fillId="18" borderId="7" xfId="0" applyFont="1" applyFill="1" applyBorder="1" applyAlignment="1">
      <alignment vertical="center" wrapText="1"/>
    </xf>
    <xf numFmtId="0" fontId="3" fillId="18" borderId="7" xfId="0" applyFont="1" applyFill="1" applyBorder="1" applyAlignment="1">
      <alignment horizontal="left" vertical="center" wrapText="1"/>
    </xf>
    <xf numFmtId="0" fontId="13" fillId="18" borderId="7" xfId="0" applyFont="1" applyFill="1" applyBorder="1" applyAlignment="1">
      <alignment horizontal="left" vertical="center"/>
    </xf>
    <xf numFmtId="0" fontId="36" fillId="18" borderId="7" xfId="0" applyFont="1" applyFill="1" applyBorder="1" applyAlignment="1">
      <alignment horizontal="centerContinuous" vertical="center"/>
    </xf>
    <xf numFmtId="0" fontId="13" fillId="18" borderId="7" xfId="0" applyFont="1" applyFill="1" applyBorder="1" applyAlignment="1">
      <alignment horizontal="centerContinuous" vertical="center"/>
    </xf>
    <xf numFmtId="0" fontId="36" fillId="18" borderId="7" xfId="0" applyFont="1" applyFill="1" applyBorder="1" applyAlignment="1">
      <alignment horizontal="center" vertical="center"/>
    </xf>
    <xf numFmtId="0" fontId="13" fillId="18" borderId="7" xfId="0" applyFont="1" applyFill="1" applyBorder="1" applyAlignment="1">
      <alignment horizontal="center" vertical="center"/>
    </xf>
    <xf numFmtId="0" fontId="3" fillId="18" borderId="7" xfId="0" applyFont="1" applyFill="1" applyBorder="1" applyAlignment="1">
      <alignment horizontal="center" vertical="center" wrapText="1"/>
    </xf>
    <xf numFmtId="0" fontId="39" fillId="5" borderId="7" xfId="1" applyFont="1" applyFill="1" applyBorder="1" applyAlignment="1">
      <alignment horizontal="center" vertical="center" wrapText="1"/>
    </xf>
    <xf numFmtId="6" fontId="13" fillId="5" borderId="7" xfId="0" applyNumberFormat="1" applyFont="1" applyFill="1" applyBorder="1" applyAlignment="1">
      <alignment horizontal="center" vertical="center" wrapText="1"/>
    </xf>
    <xf numFmtId="3" fontId="13" fillId="5" borderId="7" xfId="0" applyNumberFormat="1" applyFont="1" applyFill="1" applyBorder="1" applyAlignment="1">
      <alignment horizontal="center" vertical="center"/>
    </xf>
    <xf numFmtId="0" fontId="37" fillId="9" borderId="0" xfId="3" applyBorder="1" applyAlignment="1">
      <alignment horizontal="left" vertical="top"/>
    </xf>
    <xf numFmtId="0" fontId="44" fillId="19" borderId="19" xfId="1" applyFont="1" applyFill="1" applyBorder="1" applyAlignment="1">
      <alignment horizontal="left" vertical="center"/>
    </xf>
    <xf numFmtId="0" fontId="46" fillId="19" borderId="19" xfId="1" applyFont="1" applyFill="1" applyBorder="1" applyAlignment="1">
      <alignment horizontal="left" vertical="center"/>
    </xf>
    <xf numFmtId="0" fontId="46" fillId="19" borderId="19" xfId="0" applyFont="1" applyFill="1" applyBorder="1" applyAlignment="1">
      <alignment horizontal="left" vertical="center"/>
    </xf>
    <xf numFmtId="3" fontId="46" fillId="19" borderId="19" xfId="0" applyNumberFormat="1" applyFont="1" applyFill="1" applyBorder="1" applyAlignment="1">
      <alignment horizontal="left" vertical="center"/>
    </xf>
    <xf numFmtId="0" fontId="48" fillId="19" borderId="19" xfId="0" applyFont="1" applyFill="1" applyBorder="1" applyAlignment="1">
      <alignment horizontal="left" vertical="center"/>
    </xf>
    <xf numFmtId="0" fontId="3" fillId="20" borderId="7" xfId="0" applyFont="1" applyFill="1" applyBorder="1" applyAlignment="1">
      <alignment horizontal="centerContinuous" vertical="center" wrapText="1"/>
    </xf>
    <xf numFmtId="3" fontId="13" fillId="20" borderId="7" xfId="0" applyNumberFormat="1" applyFont="1" applyFill="1" applyBorder="1" applyAlignment="1">
      <alignment horizontal="centerContinuous" vertical="center"/>
    </xf>
    <xf numFmtId="0" fontId="3" fillId="20" borderId="7" xfId="0" applyFont="1" applyFill="1" applyBorder="1" applyAlignment="1">
      <alignment horizontal="left" vertical="center" wrapText="1"/>
    </xf>
    <xf numFmtId="0" fontId="0" fillId="20" borderId="7" xfId="0" applyFill="1" applyBorder="1" applyAlignment="1">
      <alignment horizontal="left" vertical="center" wrapText="1"/>
    </xf>
    <xf numFmtId="0" fontId="3" fillId="20" borderId="2" xfId="0" applyFont="1" applyFill="1" applyBorder="1" applyAlignment="1">
      <alignment horizontal="left" vertical="top" wrapText="1"/>
    </xf>
    <xf numFmtId="0" fontId="13" fillId="20" borderId="7" xfId="0" applyFont="1" applyFill="1" applyBorder="1" applyAlignment="1">
      <alignment horizontal="centerContinuous" vertical="center" wrapText="1"/>
    </xf>
    <xf numFmtId="0" fontId="13" fillId="20" borderId="7" xfId="0" applyFont="1" applyFill="1" applyBorder="1" applyAlignment="1">
      <alignment horizontal="center" vertical="center"/>
    </xf>
    <xf numFmtId="0" fontId="13" fillId="20" borderId="7" xfId="0" applyFont="1" applyFill="1" applyBorder="1" applyAlignment="1">
      <alignment horizontal="center" vertical="center" wrapText="1"/>
    </xf>
    <xf numFmtId="3" fontId="13" fillId="20" borderId="7" xfId="0" applyNumberFormat="1" applyFont="1" applyFill="1" applyBorder="1" applyAlignment="1">
      <alignment horizontal="center" vertical="center" wrapText="1"/>
    </xf>
    <xf numFmtId="0" fontId="13" fillId="20" borderId="7" xfId="0" applyFont="1" applyFill="1" applyBorder="1" applyAlignment="1">
      <alignment vertical="center" wrapText="1"/>
    </xf>
    <xf numFmtId="0" fontId="10" fillId="20" borderId="7" xfId="0" applyFont="1" applyFill="1" applyBorder="1" applyAlignment="1">
      <alignment horizontal="centerContinuous" vertical="center" wrapText="1"/>
    </xf>
    <xf numFmtId="0" fontId="13" fillId="20" borderId="7" xfId="0" applyFont="1" applyFill="1" applyBorder="1" applyAlignment="1">
      <alignment horizontal="centerContinuous" vertical="center"/>
    </xf>
    <xf numFmtId="0" fontId="13" fillId="20" borderId="7" xfId="0" applyFont="1" applyFill="1" applyBorder="1" applyAlignment="1">
      <alignment horizontal="left" vertical="center" wrapText="1"/>
    </xf>
    <xf numFmtId="0" fontId="19" fillId="20" borderId="7" xfId="1" applyFont="1" applyFill="1" applyBorder="1" applyAlignment="1">
      <alignment horizontal="centerContinuous" vertical="center" wrapText="1"/>
    </xf>
    <xf numFmtId="0" fontId="8" fillId="20" borderId="7" xfId="0" applyFont="1" applyFill="1" applyBorder="1" applyAlignment="1">
      <alignment horizontal="left" vertical="center" wrapText="1"/>
    </xf>
    <xf numFmtId="0" fontId="39" fillId="20" borderId="2" xfId="0" applyFont="1" applyFill="1" applyBorder="1" applyAlignment="1">
      <alignment horizontal="center" vertical="center" wrapText="1"/>
    </xf>
    <xf numFmtId="3" fontId="13" fillId="20" borderId="7" xfId="0" applyNumberFormat="1" applyFont="1" applyFill="1" applyBorder="1" applyAlignment="1">
      <alignment horizontal="centerContinuous" vertical="center" wrapText="1"/>
    </xf>
    <xf numFmtId="0" fontId="3" fillId="20" borderId="7" xfId="0" applyFont="1" applyFill="1" applyBorder="1" applyAlignment="1">
      <alignment horizontal="center" vertical="center"/>
    </xf>
    <xf numFmtId="0" fontId="6" fillId="20" borderId="7" xfId="0" applyFont="1" applyFill="1" applyBorder="1" applyAlignment="1">
      <alignment horizontal="center" vertical="center" wrapText="1"/>
    </xf>
    <xf numFmtId="15" fontId="3" fillId="20" borderId="7" xfId="0" quotePrefix="1" applyNumberFormat="1" applyFont="1" applyFill="1" applyBorder="1" applyAlignment="1">
      <alignment horizontal="left" vertical="center" wrapText="1"/>
    </xf>
    <xf numFmtId="0" fontId="0" fillId="20" borderId="7" xfId="0" applyFill="1" applyBorder="1" applyAlignment="1">
      <alignment horizontal="center" vertical="center" wrapText="1"/>
    </xf>
    <xf numFmtId="0" fontId="0" fillId="20" borderId="7" xfId="0" applyFill="1" applyBorder="1" applyAlignment="1">
      <alignment horizontal="center" vertical="center"/>
    </xf>
    <xf numFmtId="0" fontId="44" fillId="21" borderId="17" xfId="1" applyFont="1" applyFill="1" applyBorder="1" applyAlignment="1">
      <alignment horizontal="left" vertical="center"/>
    </xf>
    <xf numFmtId="0" fontId="45" fillId="21" borderId="17" xfId="1" applyFont="1" applyFill="1" applyBorder="1" applyAlignment="1">
      <alignment horizontal="left" vertical="center" wrapText="1"/>
    </xf>
    <xf numFmtId="0" fontId="46" fillId="21" borderId="17" xfId="0" applyFont="1" applyFill="1" applyBorder="1" applyAlignment="1">
      <alignment horizontal="left" vertical="center" wrapText="1"/>
    </xf>
    <xf numFmtId="3" fontId="46" fillId="21" borderId="17" xfId="0" applyNumberFormat="1" applyFont="1" applyFill="1" applyBorder="1" applyAlignment="1">
      <alignment horizontal="left" vertical="center"/>
    </xf>
    <xf numFmtId="0" fontId="46" fillId="21" borderId="22" xfId="0" applyFont="1" applyFill="1" applyBorder="1" applyAlignment="1">
      <alignment horizontal="left" vertical="center" wrapText="1"/>
    </xf>
    <xf numFmtId="0" fontId="46" fillId="21" borderId="36" xfId="0" applyFont="1" applyFill="1" applyBorder="1" applyAlignment="1">
      <alignment horizontal="left" vertical="center" wrapText="1"/>
    </xf>
    <xf numFmtId="0" fontId="46" fillId="21" borderId="0" xfId="0" applyFont="1" applyFill="1" applyAlignment="1">
      <alignment horizontal="left" vertical="center" wrapText="1"/>
    </xf>
    <xf numFmtId="0" fontId="46" fillId="21" borderId="0" xfId="0" applyFont="1" applyFill="1" applyBorder="1" applyAlignment="1">
      <alignment horizontal="left" vertical="center"/>
    </xf>
    <xf numFmtId="0" fontId="39" fillId="22" borderId="7" xfId="1" applyFont="1" applyFill="1" applyBorder="1" applyAlignment="1">
      <alignment horizontal="center" vertical="center" wrapText="1"/>
    </xf>
    <xf numFmtId="0" fontId="19" fillId="22" borderId="7" xfId="1" applyFont="1" applyFill="1" applyBorder="1" applyAlignment="1">
      <alignment horizontal="centerContinuous" vertical="center" wrapText="1"/>
    </xf>
    <xf numFmtId="0" fontId="13" fillId="22" borderId="7" xfId="0" applyFont="1" applyFill="1" applyBorder="1" applyAlignment="1">
      <alignment horizontal="centerContinuous" vertical="center" wrapText="1"/>
    </xf>
    <xf numFmtId="0" fontId="6" fillId="22" borderId="7" xfId="0" applyFont="1" applyFill="1" applyBorder="1" applyAlignment="1">
      <alignment horizontal="center" vertical="center" wrapText="1"/>
    </xf>
    <xf numFmtId="3" fontId="13" fillId="22" borderId="7" xfId="0" applyNumberFormat="1" applyFont="1" applyFill="1" applyBorder="1" applyAlignment="1">
      <alignment horizontal="centerContinuous" vertical="center"/>
    </xf>
    <xf numFmtId="0" fontId="6" fillId="22" borderId="7" xfId="0" applyFont="1" applyFill="1" applyBorder="1" applyAlignment="1">
      <alignment horizontal="centerContinuous" vertical="center" wrapText="1"/>
    </xf>
    <xf numFmtId="0" fontId="13" fillId="22" borderId="7" xfId="0" applyFont="1" applyFill="1" applyBorder="1" applyAlignment="1">
      <alignment vertical="center" wrapText="1"/>
    </xf>
    <xf numFmtId="0" fontId="13" fillId="22" borderId="7" xfId="0" applyFont="1" applyFill="1" applyBorder="1" applyAlignment="1">
      <alignment horizontal="left" vertical="center" wrapText="1"/>
    </xf>
    <xf numFmtId="0" fontId="0" fillId="22" borderId="7" xfId="0" applyFill="1" applyBorder="1" applyAlignment="1">
      <alignment horizontal="left" vertical="center"/>
    </xf>
    <xf numFmtId="0" fontId="6" fillId="22" borderId="7" xfId="0" applyFont="1" applyFill="1" applyBorder="1" applyAlignment="1">
      <alignment horizontal="left" vertical="center" wrapText="1"/>
    </xf>
    <xf numFmtId="0" fontId="13" fillId="22" borderId="7" xfId="0" applyFont="1" applyFill="1" applyBorder="1" applyAlignment="1">
      <alignment horizontal="center" vertical="center"/>
    </xf>
    <xf numFmtId="0" fontId="44" fillId="15" borderId="0" xfId="1" applyFont="1" applyFill="1" applyBorder="1" applyAlignment="1">
      <alignment horizontal="left" vertical="center"/>
    </xf>
    <xf numFmtId="0" fontId="12" fillId="0" borderId="0" xfId="0" applyFont="1" applyFill="1" applyBorder="1" applyAlignment="1">
      <alignment horizontal="left" vertical="top"/>
    </xf>
    <xf numFmtId="0" fontId="63" fillId="0" borderId="0" xfId="0" applyFont="1" applyFill="1" applyBorder="1" applyAlignment="1">
      <alignment horizontal="left" vertical="top"/>
    </xf>
    <xf numFmtId="0" fontId="64" fillId="0" borderId="0" xfId="0" applyFont="1" applyFill="1" applyBorder="1" applyAlignment="1">
      <alignment horizontal="left" vertical="top"/>
    </xf>
    <xf numFmtId="0" fontId="65" fillId="0" borderId="0" xfId="0" applyFont="1" applyFill="1" applyBorder="1" applyAlignment="1">
      <alignment horizontal="left" vertical="top"/>
    </xf>
    <xf numFmtId="0" fontId="66" fillId="0" borderId="0" xfId="0" applyFont="1" applyFill="1" applyBorder="1" applyAlignment="1">
      <alignment horizontal="left" vertical="top"/>
    </xf>
    <xf numFmtId="3" fontId="13" fillId="23" borderId="7" xfId="0" applyNumberFormat="1" applyFont="1" applyFill="1" applyBorder="1" applyAlignment="1">
      <alignment horizontal="center" vertical="center"/>
    </xf>
    <xf numFmtId="0" fontId="3" fillId="23" borderId="7" xfId="0" applyFont="1" applyFill="1" applyBorder="1" applyAlignment="1">
      <alignment horizontal="centerContinuous" vertical="center" wrapText="1"/>
    </xf>
    <xf numFmtId="0" fontId="3" fillId="23" borderId="7" xfId="0" applyFont="1" applyFill="1" applyBorder="1" applyAlignment="1">
      <alignment vertical="center" wrapText="1"/>
    </xf>
    <xf numFmtId="0" fontId="3" fillId="23" borderId="7" xfId="0" applyFont="1" applyFill="1" applyBorder="1" applyAlignment="1">
      <alignment horizontal="left" vertical="center" wrapText="1"/>
    </xf>
    <xf numFmtId="0" fontId="13" fillId="23" borderId="7" xfId="0" applyFont="1" applyFill="1" applyBorder="1" applyAlignment="1">
      <alignment horizontal="left" vertical="center" wrapText="1"/>
    </xf>
    <xf numFmtId="0" fontId="13" fillId="23" borderId="7" xfId="0" applyFont="1" applyFill="1" applyBorder="1" applyAlignment="1">
      <alignment horizontal="center" vertical="center" wrapText="1"/>
    </xf>
    <xf numFmtId="0" fontId="13" fillId="23" borderId="7" xfId="0" applyFont="1" applyFill="1" applyBorder="1" applyAlignment="1">
      <alignment horizontal="center" vertical="center"/>
    </xf>
    <xf numFmtId="0" fontId="13" fillId="23" borderId="7" xfId="0" applyFont="1" applyFill="1" applyBorder="1" applyAlignment="1">
      <alignment horizontal="centerContinuous" vertical="center"/>
    </xf>
    <xf numFmtId="3" fontId="13" fillId="23" borderId="7" xfId="0" applyNumberFormat="1" applyFont="1" applyFill="1" applyBorder="1" applyAlignment="1">
      <alignment horizontal="centerContinuous" vertical="center"/>
    </xf>
    <xf numFmtId="0" fontId="13" fillId="23" borderId="7" xfId="0" applyFont="1" applyFill="1" applyBorder="1" applyAlignment="1">
      <alignment horizontal="left" vertical="center"/>
    </xf>
    <xf numFmtId="0" fontId="36" fillId="23" borderId="7" xfId="0" applyFont="1" applyFill="1" applyBorder="1" applyAlignment="1">
      <alignment horizontal="center" vertical="center"/>
    </xf>
    <xf numFmtId="0" fontId="0" fillId="0" borderId="0" xfId="0" applyFill="1" applyBorder="1" applyAlignment="1">
      <alignment horizontal="left" vertical="top"/>
    </xf>
    <xf numFmtId="0" fontId="49" fillId="8" borderId="0" xfId="5" applyFill="1"/>
    <xf numFmtId="0" fontId="50" fillId="8" borderId="0" xfId="5" applyFont="1" applyFill="1" applyProtection="1">
      <protection hidden="1"/>
    </xf>
    <xf numFmtId="0" fontId="51" fillId="8" borderId="0" xfId="5" applyFont="1" applyFill="1" applyProtection="1">
      <protection hidden="1"/>
    </xf>
    <xf numFmtId="0" fontId="49" fillId="8" borderId="0" xfId="5" applyFill="1" applyBorder="1"/>
    <xf numFmtId="0" fontId="52" fillId="8" borderId="0" xfId="5" applyFont="1" applyFill="1" applyProtection="1">
      <protection hidden="1"/>
    </xf>
    <xf numFmtId="0" fontId="53" fillId="8" borderId="0" xfId="5" applyFont="1" applyFill="1" applyProtection="1">
      <protection hidden="1"/>
    </xf>
    <xf numFmtId="0" fontId="54" fillId="8" borderId="0" xfId="5" applyFont="1" applyFill="1" applyProtection="1">
      <protection hidden="1"/>
    </xf>
    <xf numFmtId="0" fontId="55" fillId="8" borderId="0" xfId="5" applyFont="1" applyFill="1" applyProtection="1">
      <protection hidden="1"/>
    </xf>
    <xf numFmtId="0" fontId="56" fillId="8" borderId="0" xfId="5" applyFont="1" applyFill="1" applyProtection="1">
      <protection hidden="1"/>
    </xf>
    <xf numFmtId="0" fontId="51" fillId="8" borderId="0" xfId="5" applyFont="1" applyFill="1" applyBorder="1" applyProtection="1">
      <protection hidden="1"/>
    </xf>
    <xf numFmtId="164" fontId="58" fillId="8" borderId="0" xfId="6" applyNumberFormat="1" applyFont="1" applyFill="1" applyBorder="1"/>
    <xf numFmtId="0" fontId="59" fillId="8" borderId="0" xfId="5" applyFont="1" applyFill="1"/>
    <xf numFmtId="0" fontId="73" fillId="10" borderId="7" xfId="0" applyFont="1" applyFill="1" applyBorder="1" applyAlignment="1">
      <alignment horizontal="centerContinuous" vertical="center" wrapText="1"/>
    </xf>
    <xf numFmtId="0" fontId="71" fillId="5" borderId="7" xfId="0" applyFont="1" applyFill="1" applyBorder="1" applyAlignment="1">
      <alignment horizontal="centerContinuous" vertical="center" wrapText="1"/>
    </xf>
    <xf numFmtId="3" fontId="71" fillId="7" borderId="7" xfId="0" applyNumberFormat="1" applyFont="1" applyFill="1" applyBorder="1" applyAlignment="1">
      <alignment horizontal="centerContinuous" vertical="center" wrapText="1"/>
    </xf>
    <xf numFmtId="3" fontId="74" fillId="20" borderId="7" xfId="0" applyNumberFormat="1" applyFont="1" applyFill="1" applyBorder="1" applyAlignment="1">
      <alignment horizontal="centerContinuous" vertical="center" wrapText="1"/>
    </xf>
    <xf numFmtId="0" fontId="75" fillId="16" borderId="7" xfId="0" applyFont="1" applyFill="1" applyBorder="1" applyAlignment="1">
      <alignment horizontal="centerContinuous" vertical="center" wrapText="1"/>
    </xf>
    <xf numFmtId="0" fontId="72" fillId="8" borderId="0" xfId="0" applyFont="1" applyFill="1" applyBorder="1" applyAlignment="1">
      <alignment horizontal="left" vertical="top"/>
    </xf>
    <xf numFmtId="0" fontId="38" fillId="8" borderId="0" xfId="0" applyFont="1" applyFill="1" applyBorder="1" applyAlignment="1">
      <alignment horizontal="left" vertical="top"/>
    </xf>
    <xf numFmtId="0" fontId="43" fillId="8" borderId="0" xfId="0" applyFont="1" applyFill="1" applyBorder="1" applyAlignment="1">
      <alignment horizontal="left" vertical="top"/>
    </xf>
    <xf numFmtId="0" fontId="3" fillId="8" borderId="0" xfId="0" applyFont="1" applyFill="1" applyBorder="1" applyAlignment="1">
      <alignment horizontal="left" vertical="top"/>
    </xf>
    <xf numFmtId="0" fontId="43" fillId="8" borderId="0" xfId="0" applyFont="1" applyFill="1" applyBorder="1" applyAlignment="1">
      <alignment vertical="top"/>
    </xf>
    <xf numFmtId="0" fontId="0" fillId="8" borderId="0" xfId="0" applyFill="1" applyBorder="1" applyAlignment="1">
      <alignment horizontal="left" vertical="top" wrapText="1"/>
    </xf>
    <xf numFmtId="0" fontId="13" fillId="8" borderId="0" xfId="0" applyFont="1" applyFill="1" applyBorder="1" applyAlignment="1">
      <alignment horizontal="left" vertical="top"/>
    </xf>
    <xf numFmtId="0" fontId="0" fillId="8" borderId="0" xfId="0" applyFill="1" applyBorder="1" applyAlignment="1">
      <alignment vertical="top"/>
    </xf>
    <xf numFmtId="0" fontId="0" fillId="0" borderId="0" xfId="0" applyFill="1" applyBorder="1" applyAlignment="1">
      <alignment horizontal="left" vertical="top"/>
    </xf>
    <xf numFmtId="0" fontId="0" fillId="0" borderId="0" xfId="0" applyFill="1" applyBorder="1" applyAlignment="1">
      <alignment horizontal="left" vertical="top"/>
    </xf>
    <xf numFmtId="0" fontId="15" fillId="8" borderId="35" xfId="0" applyFont="1" applyFill="1" applyBorder="1" applyAlignment="1">
      <alignment horizontal="left" vertical="top"/>
    </xf>
    <xf numFmtId="0" fontId="15" fillId="8" borderId="38" xfId="0" applyFont="1" applyFill="1" applyBorder="1" applyAlignment="1">
      <alignment horizontal="left" vertical="top"/>
    </xf>
    <xf numFmtId="0" fontId="77" fillId="27" borderId="22" xfId="0" applyFont="1" applyFill="1" applyBorder="1" applyAlignment="1">
      <alignment horizontal="left" vertical="top"/>
    </xf>
    <xf numFmtId="0" fontId="3" fillId="10" borderId="7" xfId="0" applyFont="1" applyFill="1" applyBorder="1" applyAlignment="1">
      <alignment vertical="center" wrapText="1"/>
    </xf>
    <xf numFmtId="0" fontId="3" fillId="16" borderId="7" xfId="0" applyFont="1" applyFill="1" applyBorder="1" applyAlignment="1">
      <alignment horizontal="centerContinuous" vertical="center" wrapText="1"/>
    </xf>
    <xf numFmtId="0" fontId="3" fillId="16" borderId="7" xfId="0" applyFont="1" applyFill="1" applyBorder="1" applyAlignment="1">
      <alignment horizontal="left" vertical="center" wrapText="1"/>
    </xf>
    <xf numFmtId="0" fontId="3" fillId="16" borderId="7" xfId="0" applyFont="1" applyFill="1" applyBorder="1" applyAlignment="1">
      <alignment horizontal="center" vertical="center" wrapText="1"/>
    </xf>
    <xf numFmtId="0" fontId="0" fillId="0" borderId="0" xfId="0" applyFill="1" applyBorder="1" applyAlignment="1">
      <alignment horizontal="left" vertical="top"/>
    </xf>
    <xf numFmtId="0" fontId="0" fillId="0" borderId="0" xfId="0" applyFill="1" applyBorder="1" applyAlignment="1">
      <alignment horizontal="left" vertical="top"/>
    </xf>
    <xf numFmtId="0" fontId="0" fillId="0" borderId="0" xfId="0" applyFill="1" applyBorder="1" applyAlignment="1">
      <alignment horizontal="left" vertical="top"/>
    </xf>
    <xf numFmtId="0" fontId="31" fillId="8" borderId="0" xfId="0" applyFont="1" applyFill="1" applyBorder="1" applyAlignment="1">
      <alignment horizontal="left" vertical="center" wrapText="1"/>
    </xf>
    <xf numFmtId="0" fontId="31" fillId="8" borderId="19" xfId="0" applyFont="1" applyFill="1" applyBorder="1" applyAlignment="1">
      <alignment horizontal="left" vertical="center"/>
    </xf>
    <xf numFmtId="0" fontId="31" fillId="8" borderId="0" xfId="0" applyFont="1" applyFill="1" applyBorder="1" applyAlignment="1">
      <alignment horizontal="left" vertical="center"/>
    </xf>
    <xf numFmtId="0" fontId="1" fillId="8" borderId="0" xfId="1" applyFont="1" applyFill="1" applyBorder="1" applyAlignment="1">
      <alignment horizontal="left" vertical="center" wrapText="1"/>
    </xf>
    <xf numFmtId="0" fontId="32" fillId="8" borderId="23" xfId="0" applyFont="1" applyFill="1" applyBorder="1" applyAlignment="1">
      <alignment horizontal="left" vertical="center" wrapText="1"/>
    </xf>
    <xf numFmtId="0" fontId="32" fillId="8" borderId="23" xfId="1" applyFont="1" applyFill="1" applyBorder="1" applyAlignment="1">
      <alignment horizontal="left" vertical="center" wrapText="1"/>
    </xf>
    <xf numFmtId="0" fontId="32" fillId="8" borderId="24" xfId="0" applyFont="1" applyFill="1" applyBorder="1" applyAlignment="1">
      <alignment horizontal="left" vertical="center" wrapText="1"/>
    </xf>
    <xf numFmtId="0" fontId="15" fillId="8" borderId="23" xfId="0" applyFont="1" applyFill="1" applyBorder="1" applyAlignment="1">
      <alignment horizontal="left" vertical="center" wrapText="1"/>
    </xf>
    <xf numFmtId="0" fontId="15" fillId="8" borderId="23" xfId="0" applyFont="1" applyFill="1" applyBorder="1" applyAlignment="1">
      <alignment horizontal="left" vertical="center"/>
    </xf>
    <xf numFmtId="0" fontId="51" fillId="0" borderId="0" xfId="5" applyFont="1" applyFill="1" applyProtection="1">
      <protection hidden="1"/>
    </xf>
    <xf numFmtId="0" fontId="49" fillId="0" borderId="0" xfId="5" applyFill="1"/>
    <xf numFmtId="0" fontId="51" fillId="0" borderId="0" xfId="5" applyFont="1" applyFill="1" applyBorder="1" applyProtection="1">
      <protection hidden="1"/>
    </xf>
    <xf numFmtId="0" fontId="50" fillId="0" borderId="0" xfId="5" applyFont="1" applyFill="1" applyProtection="1">
      <protection hidden="1"/>
    </xf>
    <xf numFmtId="0" fontId="60" fillId="0" borderId="0" xfId="5" applyFont="1" applyFill="1" applyProtection="1">
      <protection hidden="1"/>
    </xf>
    <xf numFmtId="0" fontId="59" fillId="0" borderId="0" xfId="5" applyFont="1" applyFill="1"/>
    <xf numFmtId="0" fontId="59" fillId="0" borderId="0" xfId="5" applyFont="1" applyFill="1" applyBorder="1"/>
    <xf numFmtId="0" fontId="53" fillId="0" borderId="0" xfId="5" applyFont="1" applyFill="1" applyProtection="1">
      <protection hidden="1"/>
    </xf>
    <xf numFmtId="0" fontId="3" fillId="20" borderId="7" xfId="0" applyFont="1" applyFill="1" applyBorder="1" applyAlignment="1">
      <alignment horizontal="center" vertical="center" wrapText="1"/>
    </xf>
    <xf numFmtId="0" fontId="15" fillId="0" borderId="23" xfId="0" applyFont="1" applyFill="1" applyBorder="1" applyAlignment="1">
      <alignment horizontal="left" vertical="top"/>
    </xf>
    <xf numFmtId="0" fontId="65" fillId="0" borderId="36" xfId="0" applyFont="1" applyFill="1" applyBorder="1" applyAlignment="1">
      <alignment horizontal="left" vertical="top"/>
    </xf>
    <xf numFmtId="0" fontId="15" fillId="0" borderId="37" xfId="0" applyFont="1" applyFill="1" applyBorder="1" applyAlignment="1">
      <alignment horizontal="left" vertical="top"/>
    </xf>
    <xf numFmtId="0" fontId="15" fillId="0" borderId="22" xfId="0" applyFont="1" applyFill="1" applyBorder="1" applyAlignment="1">
      <alignment horizontal="left" vertical="top"/>
    </xf>
    <xf numFmtId="0" fontId="65" fillId="0" borderId="35" xfId="0" applyFont="1" applyFill="1" applyBorder="1" applyAlignment="1">
      <alignment horizontal="left" vertical="top"/>
    </xf>
    <xf numFmtId="0" fontId="65" fillId="0" borderId="38" xfId="0" applyFont="1" applyFill="1" applyBorder="1" applyAlignment="1">
      <alignment horizontal="left" vertical="top"/>
    </xf>
    <xf numFmtId="0" fontId="66" fillId="0" borderId="19" xfId="0" applyFont="1" applyFill="1" applyBorder="1" applyAlignment="1">
      <alignment horizontal="left" vertical="top"/>
    </xf>
    <xf numFmtId="0" fontId="63" fillId="0" borderId="19" xfId="0" applyFont="1" applyFill="1" applyBorder="1" applyAlignment="1">
      <alignment horizontal="left" vertical="top"/>
    </xf>
    <xf numFmtId="0" fontId="63" fillId="0" borderId="24" xfId="0" applyFont="1" applyFill="1" applyBorder="1" applyAlignment="1">
      <alignment horizontal="left" vertical="top"/>
    </xf>
    <xf numFmtId="0" fontId="57" fillId="8" borderId="37" xfId="5" applyFont="1" applyFill="1" applyBorder="1" applyProtection="1">
      <protection hidden="1"/>
    </xf>
    <xf numFmtId="0" fontId="51" fillId="8" borderId="37" xfId="5" applyFont="1" applyFill="1" applyBorder="1" applyProtection="1">
      <protection hidden="1"/>
    </xf>
    <xf numFmtId="0" fontId="49" fillId="8" borderId="37" xfId="5" applyFill="1" applyBorder="1"/>
    <xf numFmtId="0" fontId="49" fillId="8" borderId="22" xfId="5" applyFill="1" applyBorder="1"/>
    <xf numFmtId="0" fontId="57" fillId="0" borderId="35" xfId="5" applyFont="1" applyFill="1" applyBorder="1" applyAlignment="1" applyProtection="1">
      <alignment vertical="center"/>
      <protection hidden="1"/>
    </xf>
    <xf numFmtId="0" fontId="57" fillId="0" borderId="35" xfId="5" applyFont="1" applyFill="1" applyBorder="1" applyProtection="1">
      <protection hidden="1"/>
    </xf>
    <xf numFmtId="0" fontId="57" fillId="0" borderId="0" xfId="5" applyFont="1" applyFill="1" applyBorder="1" applyProtection="1">
      <protection hidden="1"/>
    </xf>
    <xf numFmtId="0" fontId="49" fillId="0" borderId="23" xfId="5" applyFill="1" applyBorder="1"/>
    <xf numFmtId="0" fontId="51" fillId="0" borderId="38" xfId="5" applyFont="1" applyFill="1" applyBorder="1" applyProtection="1">
      <protection hidden="1"/>
    </xf>
    <xf numFmtId="0" fontId="51" fillId="0" borderId="19" xfId="5" applyFont="1" applyFill="1" applyBorder="1" applyProtection="1">
      <protection hidden="1"/>
    </xf>
    <xf numFmtId="0" fontId="49" fillId="0" borderId="19" xfId="5" applyFill="1" applyBorder="1"/>
    <xf numFmtId="0" fontId="49" fillId="0" borderId="24" xfId="5" applyFill="1" applyBorder="1"/>
    <xf numFmtId="0" fontId="57" fillId="0" borderId="0" xfId="5" applyFont="1" applyFill="1" applyAlignment="1" applyProtection="1">
      <alignment vertical="center" wrapText="1"/>
      <protection hidden="1"/>
    </xf>
    <xf numFmtId="0" fontId="57" fillId="8" borderId="36" xfId="5" applyFont="1" applyFill="1" applyBorder="1" applyProtection="1">
      <protection hidden="1"/>
    </xf>
    <xf numFmtId="0" fontId="57" fillId="8" borderId="35" xfId="5" applyFont="1" applyFill="1" applyBorder="1" applyProtection="1">
      <protection hidden="1"/>
    </xf>
    <xf numFmtId="0" fontId="57" fillId="8" borderId="0" xfId="5" applyFont="1" applyFill="1" applyBorder="1" applyProtection="1">
      <protection hidden="1"/>
    </xf>
    <xf numFmtId="0" fontId="49" fillId="8" borderId="23" xfId="5" applyFill="1" applyBorder="1"/>
    <xf numFmtId="0" fontId="51" fillId="8" borderId="35" xfId="5" applyFont="1" applyFill="1" applyBorder="1" applyProtection="1">
      <protection hidden="1"/>
    </xf>
    <xf numFmtId="0" fontId="57" fillId="0" borderId="0" xfId="5" applyFont="1" applyFill="1" applyBorder="1" applyAlignment="1" applyProtection="1">
      <alignment vertical="center" wrapText="1"/>
      <protection hidden="1"/>
    </xf>
    <xf numFmtId="0" fontId="57" fillId="0" borderId="23" xfId="5" applyFont="1" applyFill="1" applyBorder="1" applyAlignment="1" applyProtection="1">
      <alignment vertical="center" wrapText="1"/>
      <protection hidden="1"/>
    </xf>
    <xf numFmtId="0" fontId="57" fillId="0" borderId="36" xfId="5" quotePrefix="1" applyFont="1" applyFill="1" applyBorder="1"/>
    <xf numFmtId="0" fontId="51" fillId="0" borderId="37" xfId="5" applyFont="1" applyFill="1" applyBorder="1" applyProtection="1">
      <protection hidden="1"/>
    </xf>
    <xf numFmtId="0" fontId="49" fillId="0" borderId="37" xfId="5" applyFill="1" applyBorder="1"/>
    <xf numFmtId="0" fontId="49" fillId="0" borderId="22" xfId="5" applyFill="1" applyBorder="1"/>
    <xf numFmtId="0" fontId="57" fillId="0" borderId="35" xfId="5" quotePrefix="1" applyFont="1" applyFill="1" applyBorder="1"/>
    <xf numFmtId="0" fontId="57" fillId="0" borderId="38" xfId="5" applyFont="1" applyFill="1" applyBorder="1" applyProtection="1">
      <protection hidden="1"/>
    </xf>
    <xf numFmtId="0" fontId="57" fillId="0" borderId="38" xfId="5" quotePrefix="1" applyFont="1" applyFill="1" applyBorder="1"/>
    <xf numFmtId="0" fontId="57" fillId="8" borderId="36" xfId="5" quotePrefix="1" applyFont="1" applyFill="1" applyBorder="1"/>
    <xf numFmtId="0" fontId="57" fillId="8" borderId="35" xfId="5" quotePrefix="1" applyFont="1" applyFill="1" applyBorder="1"/>
    <xf numFmtId="0" fontId="57" fillId="8" borderId="38" xfId="5" quotePrefix="1" applyFont="1" applyFill="1" applyBorder="1"/>
    <xf numFmtId="0" fontId="51" fillId="8" borderId="19" xfId="5" applyFont="1" applyFill="1" applyBorder="1" applyProtection="1">
      <protection hidden="1"/>
    </xf>
    <xf numFmtId="0" fontId="49" fillId="8" borderId="19" xfId="5" applyFill="1" applyBorder="1"/>
    <xf numFmtId="0" fontId="49" fillId="8" borderId="24" xfId="5" applyFill="1" applyBorder="1"/>
    <xf numFmtId="0" fontId="57" fillId="0" borderId="0" xfId="5" quotePrefix="1" applyFont="1" applyFill="1" applyBorder="1"/>
    <xf numFmtId="0" fontId="57" fillId="8" borderId="0" xfId="5" quotePrefix="1" applyFont="1" applyFill="1" applyBorder="1"/>
    <xf numFmtId="0" fontId="80" fillId="16" borderId="7" xfId="1" applyFont="1" applyFill="1" applyBorder="1" applyAlignment="1">
      <alignment horizontal="center" vertical="center" wrapText="1"/>
    </xf>
    <xf numFmtId="0" fontId="80" fillId="10" borderId="7" xfId="1" applyFont="1" applyFill="1" applyBorder="1" applyAlignment="1">
      <alignment horizontal="centerContinuous" vertical="center" wrapText="1"/>
    </xf>
    <xf numFmtId="0" fontId="80" fillId="25" borderId="7" xfId="1" applyFont="1" applyFill="1" applyBorder="1" applyAlignment="1">
      <alignment horizontal="centerContinuous" vertical="center" wrapText="1"/>
    </xf>
    <xf numFmtId="0" fontId="80" fillId="5" borderId="7" xfId="1" applyFont="1" applyFill="1" applyBorder="1" applyAlignment="1">
      <alignment horizontal="centerContinuous" vertical="center" wrapText="1"/>
    </xf>
    <xf numFmtId="0" fontId="80" fillId="23" borderId="7" xfId="1" applyFont="1" applyFill="1" applyBorder="1" applyAlignment="1">
      <alignment horizontal="centerContinuous" vertical="center" wrapText="1"/>
    </xf>
    <xf numFmtId="0" fontId="81" fillId="23" borderId="7" xfId="1" applyFont="1" applyFill="1" applyBorder="1" applyAlignment="1">
      <alignment horizontal="centerContinuous" vertical="center" wrapText="1"/>
    </xf>
    <xf numFmtId="0" fontId="80" fillId="26" borderId="7" xfId="1" applyFont="1" applyFill="1" applyBorder="1" applyAlignment="1">
      <alignment horizontal="centerContinuous" vertical="center" wrapText="1"/>
    </xf>
    <xf numFmtId="0" fontId="82" fillId="10" borderId="7" xfId="1" applyFont="1" applyFill="1" applyBorder="1" applyAlignment="1">
      <alignment horizontal="centerContinuous" vertical="center" wrapText="1"/>
    </xf>
    <xf numFmtId="0" fontId="82" fillId="10" borderId="7" xfId="0" applyFont="1" applyFill="1" applyBorder="1" applyAlignment="1">
      <alignment horizontal="centerContinuous" vertical="center" wrapText="1"/>
    </xf>
    <xf numFmtId="0" fontId="82" fillId="10" borderId="7" xfId="0" applyFont="1" applyFill="1" applyBorder="1" applyAlignment="1">
      <alignment horizontal="center" vertical="center" wrapText="1"/>
    </xf>
    <xf numFmtId="0" fontId="82" fillId="5" borderId="7" xfId="0" applyFont="1" applyFill="1" applyBorder="1" applyAlignment="1">
      <alignment horizontal="centerContinuous" vertical="center" wrapText="1"/>
    </xf>
    <xf numFmtId="0" fontId="82" fillId="5" borderId="7" xfId="1" applyFont="1" applyFill="1" applyBorder="1" applyAlignment="1">
      <alignment horizontal="centerContinuous" vertical="center" wrapText="1"/>
    </xf>
    <xf numFmtId="0" fontId="82" fillId="5" borderId="7" xfId="1" applyFont="1" applyFill="1" applyBorder="1" applyAlignment="1">
      <alignment horizontal="center" vertical="center" wrapText="1"/>
    </xf>
    <xf numFmtId="0" fontId="82" fillId="5" borderId="7" xfId="0" applyFont="1" applyFill="1" applyBorder="1" applyAlignment="1">
      <alignment horizontal="center" vertical="center" wrapText="1"/>
    </xf>
    <xf numFmtId="0" fontId="82" fillId="7" borderId="7" xfId="1" applyFont="1" applyFill="1" applyBorder="1" applyAlignment="1">
      <alignment horizontal="centerContinuous" vertical="center" wrapText="1"/>
    </xf>
    <xf numFmtId="0" fontId="82" fillId="7" borderId="7" xfId="0" applyFont="1" applyFill="1" applyBorder="1" applyAlignment="1">
      <alignment horizontal="center" vertical="center" wrapText="1"/>
    </xf>
    <xf numFmtId="0" fontId="82" fillId="7" borderId="7" xfId="0" applyFont="1" applyFill="1" applyBorder="1" applyAlignment="1">
      <alignment horizontal="centerContinuous" vertical="center" wrapText="1"/>
    </xf>
    <xf numFmtId="0" fontId="82" fillId="23" borderId="7" xfId="0" applyFont="1" applyFill="1" applyBorder="1" applyAlignment="1">
      <alignment horizontal="center" vertical="center" wrapText="1"/>
    </xf>
    <xf numFmtId="0" fontId="82" fillId="23" borderId="7" xfId="0" applyFont="1" applyFill="1" applyBorder="1" applyAlignment="1">
      <alignment horizontal="centerContinuous" vertical="center" wrapText="1"/>
    </xf>
    <xf numFmtId="0" fontId="82" fillId="20" borderId="7" xfId="0" applyFont="1" applyFill="1" applyBorder="1" applyAlignment="1">
      <alignment horizontal="center" vertical="center" wrapText="1"/>
    </xf>
    <xf numFmtId="0" fontId="82" fillId="16" borderId="7" xfId="1" applyFont="1" applyFill="1" applyBorder="1" applyAlignment="1">
      <alignment horizontal="center" vertical="center" wrapText="1"/>
    </xf>
    <xf numFmtId="0" fontId="83" fillId="0" borderId="0" xfId="0" applyFont="1" applyFill="1" applyBorder="1" applyAlignment="1">
      <alignment horizontal="left" vertical="top"/>
    </xf>
    <xf numFmtId="0" fontId="15" fillId="8" borderId="24" xfId="0" applyFont="1" applyFill="1" applyBorder="1" applyAlignment="1">
      <alignment horizontal="left" vertical="center" wrapText="1"/>
    </xf>
    <xf numFmtId="0" fontId="15" fillId="8" borderId="36" xfId="0" applyFont="1" applyFill="1" applyBorder="1" applyAlignment="1">
      <alignment horizontal="left" vertical="top"/>
    </xf>
    <xf numFmtId="0" fontId="31" fillId="8" borderId="37" xfId="0" applyFont="1" applyFill="1" applyBorder="1" applyAlignment="1">
      <alignment horizontal="left" vertical="center"/>
    </xf>
    <xf numFmtId="0" fontId="32" fillId="8" borderId="22" xfId="0" applyFont="1" applyFill="1" applyBorder="1" applyAlignment="1">
      <alignment horizontal="left" vertical="center" wrapText="1"/>
    </xf>
    <xf numFmtId="0" fontId="63" fillId="0" borderId="36" xfId="0" applyFont="1" applyFill="1" applyBorder="1" applyAlignment="1">
      <alignment horizontal="justify" vertical="center" wrapText="1"/>
    </xf>
    <xf numFmtId="0" fontId="63" fillId="0" borderId="37" xfId="0" applyFont="1" applyFill="1" applyBorder="1" applyAlignment="1">
      <alignment horizontal="justify" vertical="center" wrapText="1"/>
    </xf>
    <xf numFmtId="0" fontId="63" fillId="0" borderId="22" xfId="0" applyFont="1" applyFill="1" applyBorder="1" applyAlignment="1">
      <alignment horizontal="justify" vertical="center" wrapText="1"/>
    </xf>
    <xf numFmtId="0" fontId="63" fillId="0" borderId="35" xfId="0" applyFont="1" applyFill="1" applyBorder="1" applyAlignment="1">
      <alignment horizontal="justify" vertical="center" wrapText="1"/>
    </xf>
    <xf numFmtId="0" fontId="63" fillId="0" borderId="0" xfId="0" applyFont="1" applyFill="1" applyBorder="1" applyAlignment="1">
      <alignment horizontal="justify" vertical="center" wrapText="1"/>
    </xf>
    <xf numFmtId="0" fontId="63" fillId="0" borderId="23" xfId="0" applyFont="1" applyFill="1" applyBorder="1" applyAlignment="1">
      <alignment horizontal="justify" vertical="center" wrapText="1"/>
    </xf>
    <xf numFmtId="0" fontId="63" fillId="0" borderId="38" xfId="0" applyFont="1" applyFill="1" applyBorder="1" applyAlignment="1">
      <alignment horizontal="justify" vertical="center" wrapText="1"/>
    </xf>
    <xf numFmtId="0" fontId="63" fillId="0" borderId="19" xfId="0" applyFont="1" applyFill="1" applyBorder="1" applyAlignment="1">
      <alignment horizontal="justify" vertical="center" wrapText="1"/>
    </xf>
    <xf numFmtId="0" fontId="63" fillId="0" borderId="24" xfId="0" applyFont="1" applyFill="1" applyBorder="1" applyAlignment="1">
      <alignment horizontal="justify" vertical="center" wrapText="1"/>
    </xf>
    <xf numFmtId="0" fontId="62" fillId="5" borderId="10" xfId="0" applyFont="1" applyFill="1" applyBorder="1" applyAlignment="1">
      <alignment horizontal="center" vertical="center"/>
    </xf>
    <xf numFmtId="0" fontId="62" fillId="5" borderId="20" xfId="0" applyFont="1" applyFill="1" applyBorder="1" applyAlignment="1">
      <alignment horizontal="center" vertical="center"/>
    </xf>
    <xf numFmtId="0" fontId="62" fillId="5" borderId="11" xfId="0" applyFont="1" applyFill="1" applyBorder="1" applyAlignment="1">
      <alignment horizontal="center" vertical="center"/>
    </xf>
    <xf numFmtId="0" fontId="64" fillId="0" borderId="0" xfId="0" applyFont="1" applyFill="1" applyBorder="1" applyAlignment="1">
      <alignment horizontal="left" vertical="center"/>
    </xf>
    <xf numFmtId="0" fontId="63" fillId="0" borderId="10" xfId="0" applyFont="1" applyFill="1" applyBorder="1" applyAlignment="1">
      <alignment horizontal="justify" vertical="center" wrapText="1"/>
    </xf>
    <xf numFmtId="0" fontId="63" fillId="0" borderId="20" xfId="0" applyFont="1" applyFill="1" applyBorder="1" applyAlignment="1">
      <alignment horizontal="justify" vertical="center" wrapText="1"/>
    </xf>
    <xf numFmtId="0" fontId="63" fillId="0" borderId="11" xfId="0" applyFont="1" applyFill="1" applyBorder="1" applyAlignment="1">
      <alignment horizontal="justify" vertical="center" wrapText="1"/>
    </xf>
    <xf numFmtId="0" fontId="67" fillId="0" borderId="0" xfId="1" applyFont="1" applyFill="1" applyBorder="1" applyAlignment="1">
      <alignment horizontal="left" vertical="top" wrapText="1"/>
    </xf>
    <xf numFmtId="0" fontId="67" fillId="0" borderId="23" xfId="1" applyFont="1" applyFill="1" applyBorder="1" applyAlignment="1">
      <alignment horizontal="left" vertical="top" wrapText="1"/>
    </xf>
    <xf numFmtId="0" fontId="69" fillId="0" borderId="0" xfId="2" applyFont="1" applyFill="1" applyBorder="1" applyAlignment="1">
      <alignment horizontal="center" vertical="top" wrapText="1"/>
    </xf>
    <xf numFmtId="0" fontId="63" fillId="0" borderId="36" xfId="0" applyFont="1" applyFill="1" applyBorder="1" applyAlignment="1">
      <alignment horizontal="justify" vertical="top" wrapText="1"/>
    </xf>
    <xf numFmtId="0" fontId="63" fillId="0" borderId="37" xfId="0" applyFont="1" applyFill="1" applyBorder="1" applyAlignment="1">
      <alignment horizontal="justify" vertical="top" wrapText="1"/>
    </xf>
    <xf numFmtId="0" fontId="63" fillId="0" borderId="22" xfId="0" applyFont="1" applyFill="1" applyBorder="1" applyAlignment="1">
      <alignment horizontal="justify" vertical="top" wrapText="1"/>
    </xf>
    <xf numFmtId="0" fontId="63" fillId="0" borderId="35" xfId="0" applyFont="1" applyFill="1" applyBorder="1" applyAlignment="1">
      <alignment horizontal="justify" vertical="top" wrapText="1"/>
    </xf>
    <xf numFmtId="0" fontId="63" fillId="0" borderId="0" xfId="0" applyFont="1" applyFill="1" applyBorder="1" applyAlignment="1">
      <alignment horizontal="justify" vertical="top" wrapText="1"/>
    </xf>
    <xf numFmtId="0" fontId="63" fillId="0" borderId="23" xfId="0" applyFont="1" applyFill="1" applyBorder="1" applyAlignment="1">
      <alignment horizontal="justify" vertical="top" wrapText="1"/>
    </xf>
    <xf numFmtId="0" fontId="63" fillId="0" borderId="38" xfId="0" applyFont="1" applyFill="1" applyBorder="1" applyAlignment="1">
      <alignment horizontal="justify" vertical="top" wrapText="1"/>
    </xf>
    <xf numFmtId="0" fontId="63" fillId="0" borderId="19" xfId="0" applyFont="1" applyFill="1" applyBorder="1" applyAlignment="1">
      <alignment horizontal="justify" vertical="top" wrapText="1"/>
    </xf>
    <xf numFmtId="0" fontId="63" fillId="0" borderId="24" xfId="0" applyFont="1" applyFill="1" applyBorder="1" applyAlignment="1">
      <alignment horizontal="justify" vertical="top" wrapText="1"/>
    </xf>
    <xf numFmtId="0" fontId="62" fillId="15" borderId="10" xfId="0" applyFont="1" applyFill="1" applyBorder="1" applyAlignment="1">
      <alignment horizontal="right"/>
    </xf>
    <xf numFmtId="0" fontId="62" fillId="15" borderId="20" xfId="0" applyFont="1" applyFill="1" applyBorder="1" applyAlignment="1">
      <alignment horizontal="right"/>
    </xf>
    <xf numFmtId="0" fontId="62" fillId="15" borderId="11" xfId="0" applyFont="1" applyFill="1" applyBorder="1" applyAlignment="1">
      <alignment horizontal="right"/>
    </xf>
    <xf numFmtId="0" fontId="68" fillId="15" borderId="10" xfId="0" applyFont="1" applyFill="1" applyBorder="1" applyAlignment="1">
      <alignment horizontal="center"/>
    </xf>
    <xf numFmtId="0" fontId="68" fillId="15" borderId="20" xfId="0" applyFont="1" applyFill="1" applyBorder="1" applyAlignment="1">
      <alignment horizontal="center"/>
    </xf>
    <xf numFmtId="0" fontId="68" fillId="15" borderId="11" xfId="0" applyFont="1" applyFill="1" applyBorder="1" applyAlignment="1">
      <alignment horizontal="center"/>
    </xf>
    <xf numFmtId="0" fontId="69" fillId="0" borderId="36" xfId="2" applyFont="1" applyFill="1" applyBorder="1" applyAlignment="1">
      <alignment horizontal="center" vertical="top" wrapText="1"/>
    </xf>
    <xf numFmtId="0" fontId="69" fillId="0" borderId="37" xfId="2" applyFont="1" applyFill="1" applyBorder="1" applyAlignment="1">
      <alignment horizontal="center" vertical="top" wrapText="1"/>
    </xf>
    <xf numFmtId="0" fontId="69" fillId="0" borderId="22" xfId="2" applyFont="1" applyFill="1" applyBorder="1" applyAlignment="1">
      <alignment horizontal="center" vertical="top" wrapText="1"/>
    </xf>
    <xf numFmtId="0" fontId="69" fillId="0" borderId="35" xfId="2" applyFont="1" applyFill="1" applyBorder="1" applyAlignment="1">
      <alignment horizontal="center" vertical="top" wrapText="1"/>
    </xf>
    <xf numFmtId="0" fontId="69" fillId="0" borderId="23" xfId="2" applyFont="1" applyFill="1" applyBorder="1" applyAlignment="1">
      <alignment horizontal="center" vertical="top" wrapText="1"/>
    </xf>
    <xf numFmtId="0" fontId="69" fillId="0" borderId="38" xfId="2" applyFont="1" applyFill="1" applyBorder="1" applyAlignment="1">
      <alignment horizontal="center" vertical="top" wrapText="1"/>
    </xf>
    <xf numFmtId="0" fontId="69" fillId="0" borderId="19" xfId="2" applyFont="1" applyFill="1" applyBorder="1" applyAlignment="1">
      <alignment horizontal="center" vertical="top" wrapText="1"/>
    </xf>
    <xf numFmtId="0" fontId="69" fillId="0" borderId="24" xfId="2" applyFont="1" applyFill="1" applyBorder="1" applyAlignment="1">
      <alignment horizontal="center" vertical="top" wrapText="1"/>
    </xf>
    <xf numFmtId="0" fontId="63" fillId="0" borderId="10" xfId="0" applyFont="1" applyFill="1" applyBorder="1" applyAlignment="1">
      <alignment horizontal="left" vertical="center"/>
    </xf>
    <xf numFmtId="0" fontId="63" fillId="0" borderId="20" xfId="0" applyFont="1" applyFill="1" applyBorder="1" applyAlignment="1">
      <alignment horizontal="left" vertical="center"/>
    </xf>
    <xf numFmtId="0" fontId="63" fillId="0" borderId="11" xfId="0" applyFont="1" applyFill="1" applyBorder="1" applyAlignment="1">
      <alignment horizontal="left" vertical="center"/>
    </xf>
    <xf numFmtId="0" fontId="63" fillId="0" borderId="10" xfId="0" applyFont="1" applyFill="1" applyBorder="1" applyAlignment="1">
      <alignment horizontal="left" vertical="center" wrapText="1"/>
    </xf>
    <xf numFmtId="0" fontId="63" fillId="0" borderId="20" xfId="0" applyFont="1" applyFill="1" applyBorder="1" applyAlignment="1">
      <alignment horizontal="left" vertical="center" wrapText="1"/>
    </xf>
    <xf numFmtId="0" fontId="63" fillId="0" borderId="11" xfId="0" applyFont="1" applyFill="1" applyBorder="1" applyAlignment="1">
      <alignment horizontal="left" vertical="center" wrapText="1"/>
    </xf>
    <xf numFmtId="0" fontId="70" fillId="24" borderId="38" xfId="0" applyFont="1" applyFill="1" applyBorder="1" applyAlignment="1">
      <alignment horizontal="center" vertical="center"/>
    </xf>
    <xf numFmtId="0" fontId="70" fillId="24" borderId="19" xfId="0" applyFont="1" applyFill="1" applyBorder="1" applyAlignment="1">
      <alignment horizontal="center" vertical="center"/>
    </xf>
    <xf numFmtId="0" fontId="1" fillId="16" borderId="10" xfId="1" applyFont="1" applyFill="1" applyBorder="1" applyAlignment="1">
      <alignment horizontal="left" vertical="center" wrapText="1"/>
    </xf>
    <xf numFmtId="0" fontId="1" fillId="0" borderId="20" xfId="1" applyFont="1" applyFill="1" applyBorder="1" applyAlignment="1">
      <alignment horizontal="left" vertical="top"/>
    </xf>
    <xf numFmtId="0" fontId="1" fillId="0" borderId="11" xfId="1" applyFont="1" applyFill="1" applyBorder="1" applyAlignment="1">
      <alignment horizontal="left" vertical="top"/>
    </xf>
    <xf numFmtId="0" fontId="1" fillId="6" borderId="10" xfId="1" applyFont="1" applyFill="1" applyBorder="1" applyAlignment="1">
      <alignment horizontal="left" vertical="center" wrapText="1"/>
    </xf>
    <xf numFmtId="0" fontId="1" fillId="10" borderId="10" xfId="1" applyFont="1" applyFill="1" applyBorder="1" applyAlignment="1">
      <alignment horizontal="center" vertical="center" wrapText="1"/>
    </xf>
    <xf numFmtId="0" fontId="1" fillId="0" borderId="20" xfId="1" applyFont="1" applyFill="1" applyBorder="1" applyAlignment="1">
      <alignment horizontal="center" vertical="center" wrapText="1"/>
    </xf>
    <xf numFmtId="0" fontId="1" fillId="0" borderId="11" xfId="1" applyFont="1" applyFill="1" applyBorder="1" applyAlignment="1">
      <alignment horizontal="center" vertical="center" wrapText="1"/>
    </xf>
    <xf numFmtId="0" fontId="1" fillId="28" borderId="10" xfId="1" applyFont="1" applyFill="1" applyBorder="1" applyAlignment="1">
      <alignment horizontal="center" vertical="center" wrapText="1"/>
    </xf>
    <xf numFmtId="0" fontId="1" fillId="28" borderId="20" xfId="1" applyFont="1" applyFill="1" applyBorder="1" applyAlignment="1">
      <alignment horizontal="center" vertical="center" wrapText="1"/>
    </xf>
    <xf numFmtId="0" fontId="1" fillId="28" borderId="11" xfId="1" applyFont="1" applyFill="1" applyBorder="1" applyAlignment="1">
      <alignment horizontal="center" vertical="center" wrapText="1"/>
    </xf>
    <xf numFmtId="0" fontId="1" fillId="20" borderId="20" xfId="1" applyFont="1" applyFill="1" applyBorder="1" applyAlignment="1">
      <alignment horizontal="center" vertical="center" wrapText="1"/>
    </xf>
    <xf numFmtId="0" fontId="1" fillId="20" borderId="11" xfId="1" applyFont="1" applyFill="1" applyBorder="1" applyAlignment="1">
      <alignment horizontal="center" vertical="center" wrapText="1"/>
    </xf>
    <xf numFmtId="0" fontId="1" fillId="7" borderId="10" xfId="1" applyFont="1" applyFill="1" applyBorder="1" applyAlignment="1">
      <alignment horizontal="center" vertical="center"/>
    </xf>
    <xf numFmtId="0" fontId="1" fillId="7" borderId="20" xfId="1" applyFont="1" applyFill="1" applyBorder="1" applyAlignment="1">
      <alignment horizontal="center" vertical="center"/>
    </xf>
    <xf numFmtId="0" fontId="1" fillId="7" borderId="11" xfId="1" applyFont="1" applyFill="1" applyBorder="1" applyAlignment="1">
      <alignment horizontal="center" vertical="center"/>
    </xf>
    <xf numFmtId="0" fontId="76" fillId="27" borderId="36" xfId="0" applyFont="1" applyFill="1" applyBorder="1" applyAlignment="1">
      <alignment horizontal="left" vertical="top"/>
    </xf>
    <xf numFmtId="0" fontId="0" fillId="0" borderId="37" xfId="0" applyFill="1" applyBorder="1" applyAlignment="1">
      <alignment horizontal="left" vertical="top"/>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4" xfId="0" applyFont="1" applyFill="1" applyBorder="1" applyAlignment="1">
      <alignment horizontal="left" vertical="top" wrapText="1"/>
    </xf>
    <xf numFmtId="0" fontId="43" fillId="0" borderId="0" xfId="0" applyFont="1" applyFill="1" applyBorder="1" applyAlignment="1">
      <alignment horizontal="center" vertical="top" wrapText="1"/>
    </xf>
  </cellXfs>
  <cellStyles count="7">
    <cellStyle name="Hyperlink" xfId="1" builtinId="8"/>
    <cellStyle name="Neutral" xfId="3" builtinId="28"/>
    <cellStyle name="Normal" xfId="0" builtinId="0"/>
    <cellStyle name="Normal 2" xfId="4" xr:uid="{00000000-0005-0000-0000-000003000000}"/>
    <cellStyle name="Normal 4" xfId="5" xr:uid="{00000000-0005-0000-0000-000004000000}"/>
    <cellStyle name="Percent 3" xfId="6" xr:uid="{00000000-0005-0000-0000-000005000000}"/>
    <cellStyle name="Title" xfId="2" builtinId="15"/>
  </cellStyles>
  <dxfs count="12">
    <dxf>
      <font>
        <b/>
        <i val="0"/>
        <color theme="0"/>
      </font>
      <fill>
        <patternFill>
          <bgColor theme="3" tint="0.39994506668294322"/>
        </patternFill>
      </fill>
    </dxf>
    <dxf>
      <font>
        <b/>
        <i val="0"/>
        <color theme="0"/>
      </font>
      <fill>
        <patternFill>
          <bgColor theme="6" tint="-0.24994659260841701"/>
        </patternFill>
      </fill>
    </dxf>
    <dxf>
      <font>
        <b/>
        <i val="0"/>
        <color theme="0"/>
      </font>
      <fill>
        <patternFill>
          <bgColor rgb="FFF1ED4D"/>
        </patternFill>
      </fill>
    </dxf>
    <dxf>
      <font>
        <b/>
        <i val="0"/>
        <color theme="0"/>
      </font>
      <fill>
        <patternFill>
          <bgColor theme="9" tint="-0.24994659260841701"/>
        </patternFill>
      </fill>
    </dxf>
    <dxf>
      <font>
        <b/>
        <i val="0"/>
        <color theme="0"/>
      </font>
      <fill>
        <patternFill>
          <bgColor theme="7" tint="0.39994506668294322"/>
        </patternFill>
      </fill>
    </dxf>
    <dxf>
      <font>
        <b/>
        <i val="0"/>
        <color theme="0"/>
      </font>
      <fill>
        <patternFill>
          <bgColor theme="5" tint="0.39994506668294322"/>
        </patternFill>
      </fill>
    </dxf>
    <dxf>
      <font>
        <b/>
        <i val="0"/>
        <color theme="0"/>
      </font>
      <fill>
        <patternFill>
          <bgColor theme="3" tint="0.39994506668294322"/>
        </patternFill>
      </fill>
    </dxf>
    <dxf>
      <font>
        <b/>
        <i val="0"/>
        <color theme="0"/>
      </font>
      <fill>
        <patternFill>
          <bgColor theme="6" tint="-0.24994659260841701"/>
        </patternFill>
      </fill>
    </dxf>
    <dxf>
      <font>
        <b/>
        <i val="0"/>
        <color theme="0"/>
      </font>
      <fill>
        <patternFill>
          <bgColor rgb="FFF1ED4D"/>
        </patternFill>
      </fill>
    </dxf>
    <dxf>
      <font>
        <b/>
        <i val="0"/>
        <color theme="0"/>
      </font>
      <fill>
        <patternFill>
          <bgColor theme="9" tint="-0.24994659260841701"/>
        </patternFill>
      </fill>
    </dxf>
    <dxf>
      <font>
        <b/>
        <i val="0"/>
        <color theme="0"/>
      </font>
      <fill>
        <patternFill>
          <bgColor theme="7" tint="0.39994506668294322"/>
        </patternFill>
      </fill>
    </dxf>
    <dxf>
      <font>
        <b/>
        <i val="0"/>
        <color theme="0"/>
      </font>
      <fill>
        <patternFill>
          <bgColor theme="5" tint="0.39994506668294322"/>
        </patternFill>
      </fill>
    </dxf>
  </dxfs>
  <tableStyles count="0" defaultTableStyle="TableStyleMedium9" defaultPivotStyle="PivotStyleLight16"/>
  <colors>
    <mruColors>
      <color rgb="FF0000FF"/>
      <color rgb="FFFFFF99"/>
      <color rgb="FFE4DFEC"/>
      <color rgb="FFF2DCDB"/>
      <color rgb="FFFCD5B4"/>
      <color rgb="FFD8E4BC"/>
      <color rgb="FFC5D9F1"/>
      <color rgb="FFC5D6F1"/>
      <color rgb="FFF1ED4D"/>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12</xdr:col>
      <xdr:colOff>200025</xdr:colOff>
      <xdr:row>25</xdr:row>
      <xdr:rowOff>123825</xdr:rowOff>
    </xdr:from>
    <xdr:to>
      <xdr:col>13</xdr:col>
      <xdr:colOff>160337</xdr:colOff>
      <xdr:row>26</xdr:row>
      <xdr:rowOff>142875</xdr:rowOff>
    </xdr:to>
    <xdr:cxnSp macro="">
      <xdr:nvCxnSpPr>
        <xdr:cNvPr id="3" name="Straight Arrow Connector 2">
          <a:extLst>
            <a:ext uri="{FF2B5EF4-FFF2-40B4-BE49-F238E27FC236}">
              <a16:creationId xmlns:a16="http://schemas.microsoft.com/office/drawing/2014/main" id="{F804E40B-B359-4C7D-869B-7DDE10564A94}"/>
            </a:ext>
          </a:extLst>
        </xdr:cNvPr>
        <xdr:cNvCxnSpPr/>
      </xdr:nvCxnSpPr>
      <xdr:spPr>
        <a:xfrm flipH="1">
          <a:off x="6257925" y="5267325"/>
          <a:ext cx="465137" cy="219075"/>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200025</xdr:colOff>
      <xdr:row>18</xdr:row>
      <xdr:rowOff>123825</xdr:rowOff>
    </xdr:from>
    <xdr:to>
      <xdr:col>13</xdr:col>
      <xdr:colOff>160337</xdr:colOff>
      <xdr:row>19</xdr:row>
      <xdr:rowOff>142875</xdr:rowOff>
    </xdr:to>
    <xdr:cxnSp macro="">
      <xdr:nvCxnSpPr>
        <xdr:cNvPr id="5" name="Straight Arrow Connector 4">
          <a:extLst>
            <a:ext uri="{FF2B5EF4-FFF2-40B4-BE49-F238E27FC236}">
              <a16:creationId xmlns:a16="http://schemas.microsoft.com/office/drawing/2014/main" id="{20186174-80B6-485B-9D92-C8A37179F61D}"/>
            </a:ext>
          </a:extLst>
        </xdr:cNvPr>
        <xdr:cNvCxnSpPr/>
      </xdr:nvCxnSpPr>
      <xdr:spPr>
        <a:xfrm flipH="1">
          <a:off x="6257925" y="3867150"/>
          <a:ext cx="465137" cy="219075"/>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38100</xdr:colOff>
      <xdr:row>0</xdr:row>
      <xdr:rowOff>152400</xdr:rowOff>
    </xdr:from>
    <xdr:to>
      <xdr:col>11</xdr:col>
      <xdr:colOff>457200</xdr:colOff>
      <xdr:row>3</xdr:row>
      <xdr:rowOff>240031</xdr:rowOff>
    </xdr:to>
    <xdr:cxnSp macro="">
      <xdr:nvCxnSpPr>
        <xdr:cNvPr id="2" name="Straight Arrow Connector 1">
          <a:extLst>
            <a:ext uri="{FF2B5EF4-FFF2-40B4-BE49-F238E27FC236}">
              <a16:creationId xmlns:a16="http://schemas.microsoft.com/office/drawing/2014/main" id="{942A69B9-8545-4FF9-A892-09D835D38D26}"/>
            </a:ext>
          </a:extLst>
        </xdr:cNvPr>
        <xdr:cNvCxnSpPr/>
      </xdr:nvCxnSpPr>
      <xdr:spPr>
        <a:xfrm flipH="1">
          <a:off x="6457950" y="152400"/>
          <a:ext cx="952500" cy="640081"/>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19050</xdr:colOff>
      <xdr:row>0</xdr:row>
      <xdr:rowOff>154305</xdr:rowOff>
    </xdr:from>
    <xdr:to>
      <xdr:col>11</xdr:col>
      <xdr:colOff>428625</xdr:colOff>
      <xdr:row>3</xdr:row>
      <xdr:rowOff>236221</xdr:rowOff>
    </xdr:to>
    <xdr:cxnSp macro="">
      <xdr:nvCxnSpPr>
        <xdr:cNvPr id="3" name="Straight Arrow Connector 2">
          <a:extLst>
            <a:ext uri="{FF2B5EF4-FFF2-40B4-BE49-F238E27FC236}">
              <a16:creationId xmlns:a16="http://schemas.microsoft.com/office/drawing/2014/main" id="{E6D06EC0-C97F-46EA-A5EF-1D25F299CC3C}"/>
            </a:ext>
          </a:extLst>
        </xdr:cNvPr>
        <xdr:cNvCxnSpPr/>
      </xdr:nvCxnSpPr>
      <xdr:spPr>
        <a:xfrm flipH="1">
          <a:off x="6515100" y="154305"/>
          <a:ext cx="942975" cy="634366"/>
        </a:xfrm>
        <a:prstGeom prst="straightConnector1">
          <a:avLst/>
        </a:prstGeom>
        <a:ln w="76200">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www.ci.minneapolis.mn.us/cped/housing/WCMS1P-101095" TargetMode="External"/><Relationship Id="rId3" Type="http://schemas.openxmlformats.org/officeDocument/2006/relationships/hyperlink" Target="http://www.minneapolismn.gov/cped/ba/cped_bdf" TargetMode="External"/><Relationship Id="rId7" Type="http://schemas.openxmlformats.org/officeDocument/2006/relationships/hyperlink" Target="http://www.ci.minneapolis.mn.us/cped/rfp/cped_higher_density_home" TargetMode="External"/><Relationship Id="rId2" Type="http://schemas.openxmlformats.org/officeDocument/2006/relationships/hyperlink" Target="https://www.minneapolisfed.org/publications/community-dividend/new-markets-tax-credits-the-next-tool-for-communitydevelopment-financing" TargetMode="External"/><Relationship Id="rId1" Type="http://schemas.openxmlformats.org/officeDocument/2006/relationships/hyperlink" Target="http://minneapolismn.gov/cped/ba/cped_bank_qualified" TargetMode="External"/><Relationship Id="rId6" Type="http://schemas.openxmlformats.org/officeDocument/2006/relationships/hyperlink" Target="http://www.ci.minneapolis.mn.us/cped/GrowNorth" TargetMode="External"/><Relationship Id="rId11" Type="http://schemas.openxmlformats.org/officeDocument/2006/relationships/printerSettings" Target="../printerSettings/printerSettings10.bin"/><Relationship Id="rId5" Type="http://schemas.openxmlformats.org/officeDocument/2006/relationships/hyperlink" Target="http://www.ci.minneapolis.mn.us/cped/rfp/AHTF_home" TargetMode="External"/><Relationship Id="rId10" Type="http://schemas.openxmlformats.org/officeDocument/2006/relationships/hyperlink" Target="http://www.minneapolismn.gov/cped/ba/cped_great_streets_home" TargetMode="External"/><Relationship Id="rId4" Type="http://schemas.openxmlformats.org/officeDocument/2006/relationships/hyperlink" Target="http://www.ci.minneapolis.mn.us/cped/ba/cped_great_streets_home" TargetMode="External"/><Relationship Id="rId9" Type="http://schemas.openxmlformats.org/officeDocument/2006/relationships/hyperlink" Target="http://www.minneapolismn.gov/cped/ba/cped_two_percent"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tcclandbank.org/" TargetMode="External"/><Relationship Id="rId1" Type="http://schemas.openxmlformats.org/officeDocument/2006/relationships/hyperlink" Target="http://www.businessownersideacafe.com/business_grants/" TargetMode="External"/></Relationships>
</file>

<file path=xl/worksheets/_rels/sheet15.xml.rels><?xml version="1.0" encoding="UTF-8" standalone="yes"?>
<Relationships xmlns="http://schemas.openxmlformats.org/package/2006/relationships"><Relationship Id="rId13" Type="http://schemas.openxmlformats.org/officeDocument/2006/relationships/hyperlink" Target="http://legacy.mnhs.org/grants" TargetMode="External"/><Relationship Id="rId18" Type="http://schemas.openxmlformats.org/officeDocument/2006/relationships/hyperlink" Target="http://www.mnhousing.gov/wcs/Satellite?c=Page&amp;amp;cid=1403290283149&amp;amp;pagename=External%2FPage%2FEXTStandardLayout" TargetMode="External"/><Relationship Id="rId26" Type="http://schemas.openxmlformats.org/officeDocument/2006/relationships/hyperlink" Target="https://mn.gov/admin/shpo/preservation/clg-grants/" TargetMode="External"/><Relationship Id="rId39" Type="http://schemas.openxmlformats.org/officeDocument/2006/relationships/hyperlink" Target="https://www.ramseycounty.us/businesses/property-development/property-development-programs/environmental-response-fund" TargetMode="External"/><Relationship Id="rId21" Type="http://schemas.openxmlformats.org/officeDocument/2006/relationships/hyperlink" Target="http://www.mnhousing.gov/wcs/Satellite?c=Page&amp;amp;cid=1358905223647&amp;amp;pagename=External%2FPage%2FEXTStandardLayout" TargetMode="External"/><Relationship Id="rId34" Type="http://schemas.openxmlformats.org/officeDocument/2006/relationships/hyperlink" Target="http://www.tclisc.org/index.php/feasibility-and-technical-assistance-grants" TargetMode="External"/><Relationship Id="rId42" Type="http://schemas.openxmlformats.org/officeDocument/2006/relationships/hyperlink" Target="http://www.metrocouncil.org/Transportation/Planning-2/Key-Transportation-Planning-Documents/Transportation-Improvement-Plan-(TIP).aspx" TargetMode="External"/><Relationship Id="rId47" Type="http://schemas.openxmlformats.org/officeDocument/2006/relationships/hyperlink" Target="https://www.minneapolisfed.org/publications/community-dividend/new-markets-tax-credits-the-next-tool-for-communitydevelopment-financing" TargetMode="External"/><Relationship Id="rId50" Type="http://schemas.openxmlformats.org/officeDocument/2006/relationships/hyperlink" Target="http://www.ci.minneapolis.mn.us/cped/rfp/AHTF_home" TargetMode="External"/><Relationship Id="rId55" Type="http://schemas.openxmlformats.org/officeDocument/2006/relationships/hyperlink" Target="http://www.huduser.gov/portal/datasets/lihtc.html" TargetMode="External"/><Relationship Id="rId63" Type="http://schemas.openxmlformats.org/officeDocument/2006/relationships/hyperlink" Target="https://mn.gov/deed/pfa/funds-programs/wastewater.jsp" TargetMode="External"/><Relationship Id="rId68" Type="http://schemas.openxmlformats.org/officeDocument/2006/relationships/hyperlink" Target="https://www.pca.state.mn.us/water/surface-water-assessment-grants" TargetMode="External"/><Relationship Id="rId76" Type="http://schemas.openxmlformats.org/officeDocument/2006/relationships/hyperlink" Target="https://www.ramseycountymeansbusiness.com/business/incentives-dashboard/p/item/1094/2-loan-program" TargetMode="External"/><Relationship Id="rId7" Type="http://schemas.openxmlformats.org/officeDocument/2006/relationships/hyperlink" Target="http://mn.gov/deed/government/financial-assistance/cleanup/contamination.jsp" TargetMode="External"/><Relationship Id="rId71" Type="http://schemas.openxmlformats.org/officeDocument/2006/relationships/hyperlink" Target="https://www.hennepin.us/business/work-with-henn-co/economic-development" TargetMode="External"/><Relationship Id="rId2" Type="http://schemas.openxmlformats.org/officeDocument/2006/relationships/hyperlink" Target="http://www.epa.gov/brownfields/apply-brownfields-grant-funding" TargetMode="External"/><Relationship Id="rId16" Type="http://schemas.openxmlformats.org/officeDocument/2006/relationships/hyperlink" Target="http://www.mnhousing.gov/wcs/Satellite?c=Page&amp;amp;cid=1358905223647&amp;amp;pagename=External%2FPage%2FEXTStandardLayout" TargetMode="External"/><Relationship Id="rId29" Type="http://schemas.openxmlformats.org/officeDocument/2006/relationships/hyperlink" Target="http://www.hennepin.us/business/work-with-henn-co/transit-oriented-development" TargetMode="External"/><Relationship Id="rId11" Type="http://schemas.openxmlformats.org/officeDocument/2006/relationships/hyperlink" Target="https://www.dot.state.mn.us/roadsides/partners/index.html" TargetMode="External"/><Relationship Id="rId24" Type="http://schemas.openxmlformats.org/officeDocument/2006/relationships/hyperlink" Target="http://mn.gov/deed/government/public-facilities/funds-programs/index.jsp" TargetMode="External"/><Relationship Id="rId32" Type="http://schemas.openxmlformats.org/officeDocument/2006/relationships/hyperlink" Target="http://www.hennepin.us/business/work-with-henn-co/federal-housing-programs" TargetMode="External"/><Relationship Id="rId37" Type="http://schemas.openxmlformats.org/officeDocument/2006/relationships/hyperlink" Target="http://www.minnehahacreek.org/grants" TargetMode="External"/><Relationship Id="rId40" Type="http://schemas.openxmlformats.org/officeDocument/2006/relationships/hyperlink" Target="http://www.metrocouncil.org/Communities/Services/Livable-Communities-Grants/Tax-Base-Revitalization-Account-(TBRA).aspx?source=child" TargetMode="External"/><Relationship Id="rId45" Type="http://schemas.openxmlformats.org/officeDocument/2006/relationships/hyperlink" Target="http://www.metrocouncil.org/Communities/Services/Livable-Communities-Grants/Livable-Communities-Demonstration-Account-(LCDA).aspx?source=child" TargetMode="External"/><Relationship Id="rId53" Type="http://schemas.openxmlformats.org/officeDocument/2006/relationships/hyperlink" Target="https://www.stpaul.gov/departments/planning-economic-development/economic-development/sales-tax-revitalization-star-4" TargetMode="External"/><Relationship Id="rId58" Type="http://schemas.openxmlformats.org/officeDocument/2006/relationships/hyperlink" Target="https://metrocouncil.org/Transportation/Planning-2/Transportation-Funding/Regional-Solicitation.aspx" TargetMode="External"/><Relationship Id="rId66" Type="http://schemas.openxmlformats.org/officeDocument/2006/relationships/hyperlink" Target="https://www.pca.state.mn.us/regulations/small-business-environmental-improvement-loans" TargetMode="External"/><Relationship Id="rId74" Type="http://schemas.openxmlformats.org/officeDocument/2006/relationships/hyperlink" Target="https://www.ramseycounty.us/businesses/property-development/property-development-programs/multi-family-development-program" TargetMode="External"/><Relationship Id="rId79" Type="http://schemas.openxmlformats.org/officeDocument/2006/relationships/hyperlink" Target="https://www.ramseycountymeansbusiness.com/business/incentives-dashboard/p/item/1091/cultural-star" TargetMode="External"/><Relationship Id="rId5" Type="http://schemas.openxmlformats.org/officeDocument/2006/relationships/hyperlink" Target="https://www.transportation.gov/briefing-room/us-department-transportation-announces-147-million-improve-transit-access-selected" TargetMode="External"/><Relationship Id="rId61" Type="http://schemas.openxmlformats.org/officeDocument/2006/relationships/hyperlink" Target="https://mn.gov/deed/government/financial-assistance/business-funding/airport/" TargetMode="External"/><Relationship Id="rId82" Type="http://schemas.openxmlformats.org/officeDocument/2006/relationships/printerSettings" Target="../printerSettings/printerSettings14.bin"/><Relationship Id="rId10" Type="http://schemas.openxmlformats.org/officeDocument/2006/relationships/hyperlink" Target="http://www.dot.state.mn.us/transit/grants/5311/index.html" TargetMode="External"/><Relationship Id="rId19" Type="http://schemas.openxmlformats.org/officeDocument/2006/relationships/hyperlink" Target="http://www.mnhousing.gov/wcs/Satellite?c=Page&amp;amp;cid=1358905223647&amp;amp;pagename=External%2FPage%2FEXTStandardLayout" TargetMode="External"/><Relationship Id="rId31" Type="http://schemas.openxmlformats.org/officeDocument/2006/relationships/hyperlink" Target="http://www.hennepin.us/business/work-with-henn-co/transportation-funding-programs" TargetMode="External"/><Relationship Id="rId44" Type="http://schemas.openxmlformats.org/officeDocument/2006/relationships/hyperlink" Target="http://www.metrocouncil.org/Communities/Services/Livable-Communities-Grants/Transit-Oriented-Development.aspx" TargetMode="External"/><Relationship Id="rId52" Type="http://schemas.openxmlformats.org/officeDocument/2006/relationships/hyperlink" Target="http://www.ci.minneapolis.mn.us/cped/rfp/cped_higher_density_home" TargetMode="External"/><Relationship Id="rId60" Type="http://schemas.openxmlformats.org/officeDocument/2006/relationships/hyperlink" Target="https://mn.gov/deed/government/financial-assistance/business-funding/infrastructure/" TargetMode="External"/><Relationship Id="rId65" Type="http://schemas.openxmlformats.org/officeDocument/2006/relationships/hyperlink" Target="https://mn.gov/deed/business/financing-business/deed-programs/launch-innovation/" TargetMode="External"/><Relationship Id="rId73" Type="http://schemas.openxmlformats.org/officeDocument/2006/relationships/hyperlink" Target="https://www.ramseycounty.us/businesses/property-development/property-development-programs-and-incentives/corridor-revitalization-pilot-program" TargetMode="External"/><Relationship Id="rId78" Type="http://schemas.openxmlformats.org/officeDocument/2006/relationships/hyperlink" Target="https://www.ramseycountymeansbusiness.com/business/incentives-dashboard/p/item/1096/downtown-and-county-road-e-revolving-loan" TargetMode="External"/><Relationship Id="rId81" Type="http://schemas.openxmlformats.org/officeDocument/2006/relationships/hyperlink" Target="http://www.hennepin.us/business/property/environmental-response-fund" TargetMode="External"/><Relationship Id="rId4" Type="http://schemas.openxmlformats.org/officeDocument/2006/relationships/hyperlink" Target="http://www.fta.dot.gov/grants/16124.html" TargetMode="External"/><Relationship Id="rId9" Type="http://schemas.openxmlformats.org/officeDocument/2006/relationships/hyperlink" Target="http://www.dnr.state.mn.us/grants/recreation/trails_local.html" TargetMode="External"/><Relationship Id="rId14" Type="http://schemas.openxmlformats.org/officeDocument/2006/relationships/hyperlink" Target="http://www.mnhousing.gov/wcs/Satellite?c=Page&amp;amp;cid=1358905223647&amp;amp;pagename=External%2FPage%2FEXTStandardLayout" TargetMode="External"/><Relationship Id="rId22" Type="http://schemas.openxmlformats.org/officeDocument/2006/relationships/hyperlink" Target="https://mn.gov/deed/government/financial-assistance/cleanup/cleanuprevolvingloanprogram.jsp" TargetMode="External"/><Relationship Id="rId27" Type="http://schemas.openxmlformats.org/officeDocument/2006/relationships/hyperlink" Target="http://www.hennepin.us/business/property/brownfields-cleanup-revolving-loan" TargetMode="External"/><Relationship Id="rId30" Type="http://schemas.openxmlformats.org/officeDocument/2006/relationships/hyperlink" Target="http://www.hennepin.us/business/work-with-henn-co/transportation-funding-programs" TargetMode="External"/><Relationship Id="rId35" Type="http://schemas.openxmlformats.org/officeDocument/2006/relationships/hyperlink" Target="http://www.tclisc.org/index.php/feasibility-and-technical-assistance-grants" TargetMode="External"/><Relationship Id="rId43" Type="http://schemas.openxmlformats.org/officeDocument/2006/relationships/hyperlink" Target="http://www.metrocouncil.org/Communities/Services/Livable-Communities-Grants/Livable-Communities-Demonstration-Account-(LCD-(2).aspx?source=child" TargetMode="External"/><Relationship Id="rId48" Type="http://schemas.openxmlformats.org/officeDocument/2006/relationships/hyperlink" Target="http://www.minneapolismn.gov/cped/ba/cped_bdf" TargetMode="External"/><Relationship Id="rId56" Type="http://schemas.openxmlformats.org/officeDocument/2006/relationships/hyperlink" Target="http://www.businessownersideacafe.com/business_grants/" TargetMode="External"/><Relationship Id="rId64" Type="http://schemas.openxmlformats.org/officeDocument/2006/relationships/hyperlink" Target="https://mn.gov/deed/government/financial-assistance/cleanup/cleanuprevolvingloanprogram.jsp" TargetMode="External"/><Relationship Id="rId69" Type="http://schemas.openxmlformats.org/officeDocument/2006/relationships/hyperlink" Target="https://www.dot.state.mn.us/saferoutes/planning-grants.html" TargetMode="External"/><Relationship Id="rId77" Type="http://schemas.openxmlformats.org/officeDocument/2006/relationships/hyperlink" Target="https://www.ramseycountymeansbusiness.com/business/incentives-dashboard/p/item/1095/commercial-vacant-building-program" TargetMode="External"/><Relationship Id="rId8" Type="http://schemas.openxmlformats.org/officeDocument/2006/relationships/hyperlink" Target="http://mn.gov/deed/government/financial-assistance/community-funding/small-cities.jsp" TargetMode="External"/><Relationship Id="rId51" Type="http://schemas.openxmlformats.org/officeDocument/2006/relationships/hyperlink" Target="http://www.ci.minneapolis.mn.us/cped/GrowNorth" TargetMode="External"/><Relationship Id="rId72" Type="http://schemas.openxmlformats.org/officeDocument/2006/relationships/hyperlink" Target="https://www.hennepin.us/residents/property/lead-paint-hazards" TargetMode="External"/><Relationship Id="rId80" Type="http://schemas.openxmlformats.org/officeDocument/2006/relationships/hyperlink" Target="https://www.ramseycountymeansbusiness.com/business/incentives-dashboard/p/item/1090/neighborhood-star" TargetMode="External"/><Relationship Id="rId3" Type="http://schemas.openxmlformats.org/officeDocument/2006/relationships/hyperlink" Target="http://www.epa.gov/brownfields/apply-brownfields-grant-funding" TargetMode="External"/><Relationship Id="rId12" Type="http://schemas.openxmlformats.org/officeDocument/2006/relationships/hyperlink" Target="http://www.dot.state.mn.us/planning/program/trlf.html" TargetMode="External"/><Relationship Id="rId17" Type="http://schemas.openxmlformats.org/officeDocument/2006/relationships/hyperlink" Target="http://www.mnhousing.gov/wcs/Satellite?c=Page&amp;amp;cid=1358905223647&amp;amp;pagename=External%2FPage%2FEXTStandardLayout" TargetMode="External"/><Relationship Id="rId25" Type="http://schemas.openxmlformats.org/officeDocument/2006/relationships/hyperlink" Target="https://mn.gov/admin/shpo/incentives/state/" TargetMode="External"/><Relationship Id="rId33" Type="http://schemas.openxmlformats.org/officeDocument/2006/relationships/hyperlink" Target="http://www.hennepin.us/business/work-with-henn-co/rfp" TargetMode="External"/><Relationship Id="rId38" Type="http://schemas.openxmlformats.org/officeDocument/2006/relationships/hyperlink" Target="http://www.mwmo.org/stewardshipfund.html" TargetMode="External"/><Relationship Id="rId46" Type="http://schemas.openxmlformats.org/officeDocument/2006/relationships/hyperlink" Target="http://minneapolismn.gov/cped/ba/cped_bank_qualified" TargetMode="External"/><Relationship Id="rId59" Type="http://schemas.openxmlformats.org/officeDocument/2006/relationships/hyperlink" Target="https://mn.gov/deed/government/financial-assistance/business-funding/tedi/" TargetMode="External"/><Relationship Id="rId67" Type="http://schemas.openxmlformats.org/officeDocument/2006/relationships/hyperlink" Target="https://www.pca.state.mn.us/water/clean-water-revolving-fund" TargetMode="External"/><Relationship Id="rId20" Type="http://schemas.openxmlformats.org/officeDocument/2006/relationships/hyperlink" Target="http://www.mnhousing.gov/wcs/Satellite?c=Page&amp;amp;cid=1358905223647&amp;amp;pagename=External%2FPage%2FEXTStandardLayout" TargetMode="External"/><Relationship Id="rId41" Type="http://schemas.openxmlformats.org/officeDocument/2006/relationships/hyperlink" Target="http://www.metrocouncil.org/Transportation/Planning-2/Transportation-Funding/Regional-Solicitation.aspx" TargetMode="External"/><Relationship Id="rId54" Type="http://schemas.openxmlformats.org/officeDocument/2006/relationships/hyperlink" Target="http://www.ci.minneapolis.mn.us/cped/housing/WCMS1P-101095" TargetMode="External"/><Relationship Id="rId62" Type="http://schemas.openxmlformats.org/officeDocument/2006/relationships/hyperlink" Target="https://mn.gov/deed/pfa/funds-programs/point-source-grants.jsp" TargetMode="External"/><Relationship Id="rId70" Type="http://schemas.openxmlformats.org/officeDocument/2006/relationships/hyperlink" Target="http://www.minneapolismn.gov/cped/ba/cped_two_percent" TargetMode="External"/><Relationship Id="rId75" Type="http://schemas.openxmlformats.org/officeDocument/2006/relationships/hyperlink" Target="https://www.ramseycounty.us/businesses/workforce-business-development/business-loan-programs" TargetMode="External"/><Relationship Id="rId1" Type="http://schemas.openxmlformats.org/officeDocument/2006/relationships/hyperlink" Target="http://www.epa.gov/brownfields/apply-brownfields-grant-funding" TargetMode="External"/><Relationship Id="rId6" Type="http://schemas.openxmlformats.org/officeDocument/2006/relationships/hyperlink" Target="http://www.mda.state.mn.us/grants/disaster/acrra.aspx" TargetMode="External"/><Relationship Id="rId15" Type="http://schemas.openxmlformats.org/officeDocument/2006/relationships/hyperlink" Target="http://www.mnhousing.gov/wcs/Satellite?c=Page&amp;amp;cid=1358905223647&amp;amp;pagename=External%2FPage%2FEXTStandardLayout" TargetMode="External"/><Relationship Id="rId23" Type="http://schemas.openxmlformats.org/officeDocument/2006/relationships/hyperlink" Target="http://www.pca.state.mn.us/index.php/view-document.html?gid=2419" TargetMode="External"/><Relationship Id="rId28" Type="http://schemas.openxmlformats.org/officeDocument/2006/relationships/hyperlink" Target="http://www.hennepin.us/business/work-with-henn-co/ahif-program" TargetMode="External"/><Relationship Id="rId36" Type="http://schemas.openxmlformats.org/officeDocument/2006/relationships/hyperlink" Target="http://www.tclisc.org/index.php/resources/coaction-grants" TargetMode="External"/><Relationship Id="rId49" Type="http://schemas.openxmlformats.org/officeDocument/2006/relationships/hyperlink" Target="http://www.ci.minneapolis.mn.us/cped/ba/cped_great_streets_home" TargetMode="External"/><Relationship Id="rId57" Type="http://schemas.openxmlformats.org/officeDocument/2006/relationships/hyperlink" Target="http://www.tcclandbank.org/" TargetMode="External"/></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5.bin"/><Relationship Id="rId3" Type="http://schemas.openxmlformats.org/officeDocument/2006/relationships/hyperlink" Target="https://www.ramseycounty.us/businesses/property-development/property-development-programs-and-incentives/corridor-revitalization-pilot-program" TargetMode="External"/><Relationship Id="rId7" Type="http://schemas.openxmlformats.org/officeDocument/2006/relationships/hyperlink" Target="tel:651-341-2454" TargetMode="External"/><Relationship Id="rId2" Type="http://schemas.openxmlformats.org/officeDocument/2006/relationships/hyperlink" Target="https://www.stpaul.gov/departments/planning-economic-development/economic-development/sales-tax-revitalization-star-4" TargetMode="External"/><Relationship Id="rId1" Type="http://schemas.openxmlformats.org/officeDocument/2006/relationships/hyperlink" Target="https://www.ramseycounty.us/businesses/property-development/property-development-programs/environmental-response-fund" TargetMode="External"/><Relationship Id="rId6" Type="http://schemas.openxmlformats.org/officeDocument/2006/relationships/hyperlink" Target="tel:651-341-2454" TargetMode="External"/><Relationship Id="rId5" Type="http://schemas.openxmlformats.org/officeDocument/2006/relationships/hyperlink" Target="https://www.ramseycounty.us/businesses/workforce-business-development/business-loan-programs" TargetMode="External"/><Relationship Id="rId4" Type="http://schemas.openxmlformats.org/officeDocument/2006/relationships/hyperlink" Target="https://www.ramseycounty.us/businesses/property-development/property-development-programs/multi-family-development-program"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www.metrocouncil.org/Transportation/Planning-2/Key-Transportation-Planning-Documents/Transportation-Improvement-Plan-(TIP).aspx" TargetMode="External"/><Relationship Id="rId13" Type="http://schemas.openxmlformats.org/officeDocument/2006/relationships/hyperlink" Target="http://www.tcclandbank.org/" TargetMode="External"/><Relationship Id="rId3" Type="http://schemas.openxmlformats.org/officeDocument/2006/relationships/hyperlink" Target="http://www.mnhousing.gov/wcs/Satellite?c=Page&amp;amp;cid=1358905223647&amp;amp;pagename=External%2FPage%2FEXTStandardLayout" TargetMode="External"/><Relationship Id="rId7" Type="http://schemas.openxmlformats.org/officeDocument/2006/relationships/hyperlink" Target="http://www.tclisc.org/index.php/feasibility-and-technical-assistance-grants" TargetMode="External"/><Relationship Id="rId12" Type="http://schemas.openxmlformats.org/officeDocument/2006/relationships/hyperlink" Target="http://www.huduser.gov/portal/datasets/lihtc.html" TargetMode="External"/><Relationship Id="rId2" Type="http://schemas.openxmlformats.org/officeDocument/2006/relationships/hyperlink" Target="http://www.mnhousing.gov/wcs/Satellite?c=Page&amp;amp;cid=1358905223647&amp;amp;pagename=External%2FPage%2FEXTStandardLayout" TargetMode="External"/><Relationship Id="rId1" Type="http://schemas.openxmlformats.org/officeDocument/2006/relationships/hyperlink" Target="http://www.mda.state.mn.us/grants/disaster/acrra.aspx" TargetMode="External"/><Relationship Id="rId6" Type="http://schemas.openxmlformats.org/officeDocument/2006/relationships/hyperlink" Target="https://mn.gov/admin/shpo/incentives/state/" TargetMode="External"/><Relationship Id="rId11" Type="http://schemas.openxmlformats.org/officeDocument/2006/relationships/hyperlink" Target="http://www.ci.minneapolis.mn.us/cped/housing/WCMS1P-101095" TargetMode="External"/><Relationship Id="rId5" Type="http://schemas.openxmlformats.org/officeDocument/2006/relationships/hyperlink" Target="http://www.mnhousing.gov/wcs/Satellite?c=Page&amp;amp;cid=1358905223647&amp;amp;pagename=External%2FPage%2FEXTStandardLayout" TargetMode="External"/><Relationship Id="rId10" Type="http://schemas.openxmlformats.org/officeDocument/2006/relationships/hyperlink" Target="http://www.ci.minneapolis.mn.us/cped/rfp/cped_higher_density_home" TargetMode="External"/><Relationship Id="rId4" Type="http://schemas.openxmlformats.org/officeDocument/2006/relationships/hyperlink" Target="http://www.mnhousing.gov/wcs/Satellite?c=Page&amp;amp;cid=1358905223647&amp;amp;pagename=External%2FPage%2FEXTStandardLayout" TargetMode="External"/><Relationship Id="rId9" Type="http://schemas.openxmlformats.org/officeDocument/2006/relationships/hyperlink" Target="https://www.minneapolisfed.org/publications/community-dividend/new-markets-tax-credits-the-next-tool-for-communitydevelopment-financing" TargetMode="External"/><Relationship Id="rId14" Type="http://schemas.openxmlformats.org/officeDocument/2006/relationships/hyperlink" Target="https://mn.gov/deed/pfa/funds-programs/wastewater.js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17" Type="http://schemas.openxmlformats.org/officeDocument/2006/relationships/hyperlink" Target="mailto:Angel.Credit@state.mn.us" TargetMode="External"/><Relationship Id="rId21" Type="http://schemas.openxmlformats.org/officeDocument/2006/relationships/hyperlink" Target="mailto:nathaniel.hood@hennepin.us" TargetMode="External"/><Relationship Id="rId42" Type="http://schemas.openxmlformats.org/officeDocument/2006/relationships/hyperlink" Target="http://www.dot.state.mn.us/planning/program/trlf.html" TargetMode="External"/><Relationship Id="rId63" Type="http://schemas.openxmlformats.org/officeDocument/2006/relationships/hyperlink" Target="https://mn.gov/deed/government/financial-assistance/cleanup/contamination.jsp" TargetMode="External"/><Relationship Id="rId84" Type="http://schemas.openxmlformats.org/officeDocument/2006/relationships/hyperlink" Target="http://www.mnhousing.gov/sites/multifamily/deferred" TargetMode="External"/><Relationship Id="rId138" Type="http://schemas.openxmlformats.org/officeDocument/2006/relationships/hyperlink" Target="http://www.landbanktwincities.org/" TargetMode="External"/><Relationship Id="rId159" Type="http://schemas.openxmlformats.org/officeDocument/2006/relationships/hyperlink" Target="https://mn.gov/deed/pfa/funds-programs/wastewater.jsp" TargetMode="External"/><Relationship Id="rId170" Type="http://schemas.openxmlformats.org/officeDocument/2006/relationships/hyperlink" Target="mailto:Twincities@lisc.org" TargetMode="External"/><Relationship Id="rId191" Type="http://schemas.openxmlformats.org/officeDocument/2006/relationships/hyperlink" Target="mailto:jennifer.wille@state.mn.us" TargetMode="External"/><Relationship Id="rId196" Type="http://schemas.openxmlformats.org/officeDocument/2006/relationships/hyperlink" Target="mailto:business.finance@state.mn.us" TargetMode="External"/><Relationship Id="rId200" Type="http://schemas.openxmlformats.org/officeDocument/2006/relationships/hyperlink" Target="mailto:Didier.Matthew@epa.gov" TargetMode="External"/><Relationship Id="rId16" Type="http://schemas.openxmlformats.org/officeDocument/2006/relationships/hyperlink" Target="https://www.hennepin.us/economic-development/programs/active-living" TargetMode="External"/><Relationship Id="rId107" Type="http://schemas.openxmlformats.org/officeDocument/2006/relationships/hyperlink" Target="https://mn.gov/commerce/industries/fuel/petrofund/" TargetMode="External"/><Relationship Id="rId11" Type="http://schemas.openxmlformats.org/officeDocument/2006/relationships/hyperlink" Target="https://www.hennepin.us/economic-development/programs/business-district-initiative" TargetMode="External"/><Relationship Id="rId32" Type="http://schemas.openxmlformats.org/officeDocument/2006/relationships/hyperlink" Target="https://www.hennepin.us/economic-development/programs/minnpace" TargetMode="External"/><Relationship Id="rId37" Type="http://schemas.openxmlformats.org/officeDocument/2006/relationships/hyperlink" Target="mailto:pmk@sppa.com" TargetMode="External"/><Relationship Id="rId53" Type="http://schemas.openxmlformats.org/officeDocument/2006/relationships/hyperlink" Target="https://mn.gov/deed/pfa/funds-programs/wastewater.jsp" TargetMode="External"/><Relationship Id="rId58" Type="http://schemas.openxmlformats.org/officeDocument/2006/relationships/hyperlink" Target="https://www.pca.state.mn.us/about-mpca/environmental-assistance-loans" TargetMode="External"/><Relationship Id="rId74" Type="http://schemas.openxmlformats.org/officeDocument/2006/relationships/hyperlink" Target="http://www.mnhousing.gov/sites/multifamily/deferred" TargetMode="External"/><Relationship Id="rId79" Type="http://schemas.openxmlformats.org/officeDocument/2006/relationships/hyperlink" Target="http://www.mnhousing.gov/sites/multifamily/deferred" TargetMode="External"/><Relationship Id="rId102" Type="http://schemas.openxmlformats.org/officeDocument/2006/relationships/hyperlink" Target="mailto:tara.beard@metc.state.mn.us" TargetMode="External"/><Relationship Id="rId123" Type="http://schemas.openxmlformats.org/officeDocument/2006/relationships/hyperlink" Target="https://www.lmc.org/resources/handbook-for-minnesota-cities-chapter-21-property-tax-levy/" TargetMode="External"/><Relationship Id="rId128" Type="http://schemas.openxmlformats.org/officeDocument/2006/relationships/hyperlink" Target="mailto:summer.jefferson@state.mn.us" TargetMode="External"/><Relationship Id="rId144" Type="http://schemas.openxmlformats.org/officeDocument/2006/relationships/hyperlink" Target="https://mn.gov/deed/business/financing-business/tax-credits/opp-zones/" TargetMode="External"/><Relationship Id="rId149" Type="http://schemas.openxmlformats.org/officeDocument/2006/relationships/hyperlink" Target="https://mn.gov/deed/business/financing-business/deed-programs/mif/" TargetMode="External"/><Relationship Id="rId5" Type="http://schemas.openxmlformats.org/officeDocument/2006/relationships/hyperlink" Target="http://www.hennepin.us/business/work-with-henn-co/transit-oriented-development" TargetMode="External"/><Relationship Id="rId90" Type="http://schemas.openxmlformats.org/officeDocument/2006/relationships/hyperlink" Target="https://www.pca.state.mn.us/about-mpca/grants-community-strategies-adapt-climate-change" TargetMode="External"/><Relationship Id="rId95" Type="http://schemas.openxmlformats.org/officeDocument/2006/relationships/hyperlink" Target="http://www.metrocouncil.org/Communities/Services/Livable-Communities-Grants/Livable-Communities-Demonstration-Account-(LCD-(2).aspx?source=child" TargetMode="External"/><Relationship Id="rId160" Type="http://schemas.openxmlformats.org/officeDocument/2006/relationships/hyperlink" Target="http://www.dot.state.mn.us/planning/program/trlf.html" TargetMode="External"/><Relationship Id="rId165" Type="http://schemas.openxmlformats.org/officeDocument/2006/relationships/hyperlink" Target="https://www.mwmo.org/get-involved/capital-project-grants/" TargetMode="External"/><Relationship Id="rId181" Type="http://schemas.openxmlformats.org/officeDocument/2006/relationships/hyperlink" Target="mailto:dave.cowan@state.mn.us" TargetMode="External"/><Relationship Id="rId186" Type="http://schemas.openxmlformats.org/officeDocument/2006/relationships/hyperlink" Target="mailto:kari.cantarero@state.mn.us" TargetMode="External"/><Relationship Id="rId22" Type="http://schemas.openxmlformats.org/officeDocument/2006/relationships/hyperlink" Target="https://www.hennepin.us/economic-development/programs/affordable-housing" TargetMode="External"/><Relationship Id="rId27" Type="http://schemas.openxmlformats.org/officeDocument/2006/relationships/hyperlink" Target="mailto:brownfields@hennepin.us" TargetMode="External"/><Relationship Id="rId43" Type="http://schemas.openxmlformats.org/officeDocument/2006/relationships/hyperlink" Target="http://legacy.mnhs.org/grants" TargetMode="External"/><Relationship Id="rId48" Type="http://schemas.openxmlformats.org/officeDocument/2006/relationships/hyperlink" Target="https://mn.gov/deed/government/financial-assistance/business-funding/innovative/" TargetMode="External"/><Relationship Id="rId64" Type="http://schemas.openxmlformats.org/officeDocument/2006/relationships/hyperlink" Target="mailto:Kristin.Lukes@state.mn.us" TargetMode="External"/><Relationship Id="rId69" Type="http://schemas.openxmlformats.org/officeDocument/2006/relationships/hyperlink" Target="mailto:tom.washa@state.mn.us&#160;" TargetMode="External"/><Relationship Id="rId113" Type="http://schemas.openxmlformats.org/officeDocument/2006/relationships/hyperlink" Target="https://mn.gov/deed/business/financing-business/tax-credits/opp-zones/" TargetMode="External"/><Relationship Id="rId118" Type="http://schemas.openxmlformats.org/officeDocument/2006/relationships/hyperlink" Target="https://mn.gov/deed/government/financial-assistance/business-funding/tedi/" TargetMode="External"/><Relationship Id="rId134" Type="http://schemas.openxmlformats.org/officeDocument/2006/relationships/hyperlink" Target="https://www.lisc.org/twin-cities/our-work/built-environment/real-estate/" TargetMode="External"/><Relationship Id="rId139" Type="http://schemas.openxmlformats.org/officeDocument/2006/relationships/hyperlink" Target="mailto:sanderson@landbanktwincities.org" TargetMode="External"/><Relationship Id="rId80" Type="http://schemas.openxmlformats.org/officeDocument/2006/relationships/hyperlink" Target="mailto:katie.moore@state.mn.us." TargetMode="External"/><Relationship Id="rId85" Type="http://schemas.openxmlformats.org/officeDocument/2006/relationships/hyperlink" Target="http://www.mnhousing.gov/sites/multifamily/taxcredits" TargetMode="External"/><Relationship Id="rId150" Type="http://schemas.openxmlformats.org/officeDocument/2006/relationships/hyperlink" Target="https://mn.gov/deed/business/financing-business/deed-programs/launch-innovation/" TargetMode="External"/><Relationship Id="rId155" Type="http://schemas.openxmlformats.org/officeDocument/2006/relationships/hyperlink" Target="https://www.dot.state.mn.us/roadsides/partners/index.html" TargetMode="External"/><Relationship Id="rId171" Type="http://schemas.openxmlformats.org/officeDocument/2006/relationships/hyperlink" Target="mailto:Twincities@lisc.org" TargetMode="External"/><Relationship Id="rId176" Type="http://schemas.openxmlformats.org/officeDocument/2006/relationships/hyperlink" Target="mailto:mbean@mwmo.org" TargetMode="External"/><Relationship Id="rId192" Type="http://schemas.openxmlformats.org/officeDocument/2006/relationships/hyperlink" Target="mailto:jeremy.lacroix@state.mn.us" TargetMode="External"/><Relationship Id="rId197" Type="http://schemas.openxmlformats.org/officeDocument/2006/relationships/hyperlink" Target="mailto:oie@eda.gov" TargetMode="External"/><Relationship Id="rId201" Type="http://schemas.openxmlformats.org/officeDocument/2006/relationships/printerSettings" Target="../printerSettings/printerSettings4.bin"/><Relationship Id="rId12" Type="http://schemas.openxmlformats.org/officeDocument/2006/relationships/hyperlink" Target="https://www.hennepin.us/residents/property/lead-paint-hazards" TargetMode="External"/><Relationship Id="rId17" Type="http://schemas.openxmlformats.org/officeDocument/2006/relationships/hyperlink" Target="mailto:laura.fredrick.wang@hennepin.us" TargetMode="External"/><Relationship Id="rId33" Type="http://schemas.openxmlformats.org/officeDocument/2006/relationships/hyperlink" Target="https://www.hennepin.us/economic-development/programs/open-to-business" TargetMode="External"/><Relationship Id="rId38" Type="http://schemas.openxmlformats.org/officeDocument/2006/relationships/hyperlink" Target="http://mn.gov/deed/government/financial-assistance/cleanup/contamination.jsp" TargetMode="External"/><Relationship Id="rId59" Type="http://schemas.openxmlformats.org/officeDocument/2006/relationships/hyperlink" Target="mailto:SafeRoutes.DOT@state.mn.us" TargetMode="External"/><Relationship Id="rId103" Type="http://schemas.openxmlformats.org/officeDocument/2006/relationships/hyperlink" Target="https://metrocouncil.org/Communities/Services/Livable-Communities-Grants/Transit-Oriented-Development.aspx" TargetMode="External"/><Relationship Id="rId108" Type="http://schemas.openxmlformats.org/officeDocument/2006/relationships/hyperlink" Target="https://www.transportation.gov/buildamerica/financing/tifia/program-overview" TargetMode="External"/><Relationship Id="rId124" Type="http://schemas.openxmlformats.org/officeDocument/2006/relationships/hyperlink" Target="https://www.lmc.org/resources/handbook-for-minnesota-cities-chapter-23-debt-and-borrowing/" TargetMode="External"/><Relationship Id="rId129" Type="http://schemas.openxmlformats.org/officeDocument/2006/relationships/hyperlink" Target="http://www.mnhousing.gov/sites/multifamily/taxcredits" TargetMode="External"/><Relationship Id="rId54" Type="http://schemas.openxmlformats.org/officeDocument/2006/relationships/hyperlink" Target="https://mn.gov/deed/government/financial-assistance/cleanup/cleanuprevolvingloanprogram.jsp" TargetMode="External"/><Relationship Id="rId70" Type="http://schemas.openxmlformats.org/officeDocument/2006/relationships/hyperlink" Target="https://mn.gov/deed/business/financing-business/deed-programs/mn-jcf/" TargetMode="External"/><Relationship Id="rId75" Type="http://schemas.openxmlformats.org/officeDocument/2006/relationships/hyperlink" Target="mailto:jennifer.wille@state.mn.us" TargetMode="External"/><Relationship Id="rId91" Type="http://schemas.openxmlformats.org/officeDocument/2006/relationships/hyperlink" Target="mailto:grants-loans.pca@state.mn.us" TargetMode="External"/><Relationship Id="rId96" Type="http://schemas.openxmlformats.org/officeDocument/2006/relationships/hyperlink" Target="http://www.metrocouncil.org/Transportation/Planning-2/Transportation-Funding/Regional-Solicitation.aspx" TargetMode="External"/><Relationship Id="rId140" Type="http://schemas.openxmlformats.org/officeDocument/2006/relationships/hyperlink" Target="https://www.epa.gov/brownfields/types-brownfields-grant-funding" TargetMode="External"/><Relationship Id="rId145" Type="http://schemas.openxmlformats.org/officeDocument/2006/relationships/hyperlink" Target="https://www.eda.gov/funding-opportunities/" TargetMode="External"/><Relationship Id="rId161" Type="http://schemas.openxmlformats.org/officeDocument/2006/relationships/hyperlink" Target="https://www.dot.state.mn.us/saferoutes/planning-grants.html" TargetMode="External"/><Relationship Id="rId166" Type="http://schemas.openxmlformats.org/officeDocument/2006/relationships/hyperlink" Target="http://www.mwmo.org/get-involved/stewardship-fund-grants/" TargetMode="External"/><Relationship Id="rId182" Type="http://schemas.openxmlformats.org/officeDocument/2006/relationships/hyperlink" Target="mailto:Jeff.Freeman@state.mn.us" TargetMode="External"/><Relationship Id="rId187" Type="http://schemas.openxmlformats.org/officeDocument/2006/relationships/hyperlink" Target="mailto:Jeannie.Given@state.mn.us" TargetMode="External"/><Relationship Id="rId1" Type="http://schemas.openxmlformats.org/officeDocument/2006/relationships/hyperlink" Target="https://www.epa.gov/brownfields/targeted-brownfields-assessments-tba" TargetMode="External"/><Relationship Id="rId6" Type="http://schemas.openxmlformats.org/officeDocument/2006/relationships/hyperlink" Target="https://www.hennepin.us/economic-development/programs/HOME-Investment-Partnerships-Program" TargetMode="External"/><Relationship Id="rId23" Type="http://schemas.openxmlformats.org/officeDocument/2006/relationships/hyperlink" Target="https://www.hennepin.us/economic-development/programs/affordable-housing" TargetMode="External"/><Relationship Id="rId28" Type="http://schemas.openxmlformats.org/officeDocument/2006/relationships/hyperlink" Target="https://www.hennepin.us/economic-development/programs/community-development-block-grant" TargetMode="External"/><Relationship Id="rId49" Type="http://schemas.openxmlformats.org/officeDocument/2006/relationships/hyperlink" Target="https://mn.gov/deed/government/financial-assistance/cleanup/redevelopmentgrantprogram.jsp" TargetMode="External"/><Relationship Id="rId114" Type="http://schemas.openxmlformats.org/officeDocument/2006/relationships/hyperlink" Target="https://www.revisor.mn.gov/statutes/cite/429" TargetMode="External"/><Relationship Id="rId119" Type="http://schemas.openxmlformats.org/officeDocument/2006/relationships/hyperlink" Target="https://www.house.leg.state.mn.us/hrd/issinfo/tif/mech.aspx" TargetMode="External"/><Relationship Id="rId44" Type="http://schemas.openxmlformats.org/officeDocument/2006/relationships/hyperlink" Target="http://mn.gov/deed/government/public-facilities/funds-programs/index.jsp" TargetMode="External"/><Relationship Id="rId60" Type="http://schemas.openxmlformats.org/officeDocument/2006/relationships/hyperlink" Target="mailto:petrofund.commerce@state.mn.us" TargetMode="External"/><Relationship Id="rId65" Type="http://schemas.openxmlformats.org/officeDocument/2006/relationships/hyperlink" Target="mailto:Kristin.Lukes@state.mn.us" TargetMode="External"/><Relationship Id="rId81" Type="http://schemas.openxmlformats.org/officeDocument/2006/relationships/hyperlink" Target="http://www.mnhousing.gov/sites/multifamily/deferred" TargetMode="External"/><Relationship Id="rId86" Type="http://schemas.openxmlformats.org/officeDocument/2006/relationships/hyperlink" Target="http://www.mnhousing.gov/sites/multifamily/guides" TargetMode="External"/><Relationship Id="rId130" Type="http://schemas.openxmlformats.org/officeDocument/2006/relationships/hyperlink" Target="https://mn.gov/admin/shpo/incentives/federal/index.jsp" TargetMode="External"/><Relationship Id="rId135" Type="http://schemas.openxmlformats.org/officeDocument/2006/relationships/hyperlink" Target="https://www.lisc.org/twin-cities/our-work/built-environment/real-estate/" TargetMode="External"/><Relationship Id="rId151" Type="http://schemas.openxmlformats.org/officeDocument/2006/relationships/hyperlink" Target="https://mn.gov/deed/government/financial-assistance/community-funding/small-cities.jsp" TargetMode="External"/><Relationship Id="rId156" Type="http://schemas.openxmlformats.org/officeDocument/2006/relationships/hyperlink" Target="https://www.dnr.state.mn.us/grants/recreation/trails_local.html" TargetMode="External"/><Relationship Id="rId177" Type="http://schemas.openxmlformats.org/officeDocument/2006/relationships/hyperlink" Target="mailto:beidem@mwmo.org" TargetMode="External"/><Relationship Id="rId198" Type="http://schemas.openxmlformats.org/officeDocument/2006/relationships/hyperlink" Target="mailto:Didier.Matthew@epa.gov" TargetMode="External"/><Relationship Id="rId172" Type="http://schemas.openxmlformats.org/officeDocument/2006/relationships/hyperlink" Target="mailto:Twincities@lisc.org" TargetMode="External"/><Relationship Id="rId193" Type="http://schemas.openxmlformats.org/officeDocument/2006/relationships/hyperlink" Target="mailto:jeremy.lacroix@state.mn.us" TargetMode="External"/><Relationship Id="rId13" Type="http://schemas.openxmlformats.org/officeDocument/2006/relationships/hyperlink" Target="https://www.hennepin.us/economic-development/programs/business-recycling-grants" TargetMode="External"/><Relationship Id="rId18" Type="http://schemas.openxmlformats.org/officeDocument/2006/relationships/hyperlink" Target="https://www.hennepin.us/economic-development/programs/active-living" TargetMode="External"/><Relationship Id="rId39" Type="http://schemas.openxmlformats.org/officeDocument/2006/relationships/hyperlink" Target="http://mn.gov/deed/government/financial-assistance/community-funding/small-cities.jsp" TargetMode="External"/><Relationship Id="rId109" Type="http://schemas.openxmlformats.org/officeDocument/2006/relationships/hyperlink" Target="https://www.transportation.gov/buildamerica/financing/tifia/program-overview" TargetMode="External"/><Relationship Id="rId34" Type="http://schemas.openxmlformats.org/officeDocument/2006/relationships/hyperlink" Target="mailto:info@opentobusinessmn.org" TargetMode="External"/><Relationship Id="rId50" Type="http://schemas.openxmlformats.org/officeDocument/2006/relationships/hyperlink" Target="https://mn.gov/deed/business/financing-business/deed-programs/mif/" TargetMode="External"/><Relationship Id="rId55" Type="http://schemas.openxmlformats.org/officeDocument/2006/relationships/hyperlink" Target="https://www.pca.state.mn.us/regulations/small-business-environmental-improvement-loans" TargetMode="External"/><Relationship Id="rId76" Type="http://schemas.openxmlformats.org/officeDocument/2006/relationships/hyperlink" Target="http://www.mnhousing.gov/sites/multifamily/deferred" TargetMode="External"/><Relationship Id="rId97" Type="http://schemas.openxmlformats.org/officeDocument/2006/relationships/hyperlink" Target="mailto:marcus.martin@metc.state.mn.us" TargetMode="External"/><Relationship Id="rId104" Type="http://schemas.openxmlformats.org/officeDocument/2006/relationships/hyperlink" Target="mailto:Hannah.gary@metc.state.mn.us" TargetMode="External"/><Relationship Id="rId120" Type="http://schemas.openxmlformats.org/officeDocument/2006/relationships/hyperlink" Target="https://www.revisor.mn.gov/statutes/cite/275.066" TargetMode="External"/><Relationship Id="rId125" Type="http://schemas.openxmlformats.org/officeDocument/2006/relationships/hyperlink" Target="https://www.lmc.org/resources/handbook-for-minnesota-cities-chapter-23-debt-and-borrowing/" TargetMode="External"/><Relationship Id="rId141" Type="http://schemas.openxmlformats.org/officeDocument/2006/relationships/hyperlink" Target="https://www.epa.gov/brownfields/targeted-brownfields-assessments-tba" TargetMode="External"/><Relationship Id="rId146" Type="http://schemas.openxmlformats.org/officeDocument/2006/relationships/hyperlink" Target="https://mn.gov/deed/government/financial-assistance/cleanup/cleanuprevolvingloanprogram.jsp" TargetMode="External"/><Relationship Id="rId167" Type="http://schemas.openxmlformats.org/officeDocument/2006/relationships/hyperlink" Target="https://www.hennepin.us/economic-development/programs/business-recycling-grants" TargetMode="External"/><Relationship Id="rId188" Type="http://schemas.openxmlformats.org/officeDocument/2006/relationships/hyperlink" Target="mailto:jennifer.wille@state.mn.us" TargetMode="External"/><Relationship Id="rId7" Type="http://schemas.openxmlformats.org/officeDocument/2006/relationships/hyperlink" Target="https://www.hennepin.us/economic-development/programs/community-development-block-grant" TargetMode="External"/><Relationship Id="rId71" Type="http://schemas.openxmlformats.org/officeDocument/2006/relationships/hyperlink" Target="https://mn.gov/deed/business/financing-business/deed-programs/launch-innovation/" TargetMode="External"/><Relationship Id="rId92" Type="http://schemas.openxmlformats.org/officeDocument/2006/relationships/hyperlink" Target="http://www.metrocouncil.org/Communities/Services/Livable-Communities-Grants/Tax-Base-Revitalization-Account-(TBRA).aspx?source=child" TargetMode="External"/><Relationship Id="rId162" Type="http://schemas.openxmlformats.org/officeDocument/2006/relationships/hyperlink" Target="https://mn.gov/admin/shpo/preservation/clg-grants/" TargetMode="External"/><Relationship Id="rId183" Type="http://schemas.openxmlformats.org/officeDocument/2006/relationships/hyperlink" Target="mailto:Jeff.Freeman@state.mn.us" TargetMode="External"/><Relationship Id="rId2" Type="http://schemas.openxmlformats.org/officeDocument/2006/relationships/hyperlink" Target="https://www.epa.gov/brownfields/types-brownfields-grant-funding" TargetMode="External"/><Relationship Id="rId29" Type="http://schemas.openxmlformats.org/officeDocument/2006/relationships/hyperlink" Target="mailto:tyler.moroles@hennepin.us" TargetMode="External"/><Relationship Id="rId24" Type="http://schemas.openxmlformats.org/officeDocument/2006/relationships/hyperlink" Target="mailto:spencer.agnew@hennepin.us" TargetMode="External"/><Relationship Id="rId40" Type="http://schemas.openxmlformats.org/officeDocument/2006/relationships/hyperlink" Target="http://www.dnr.state.mn.us/grants/recreation/trails_local.html" TargetMode="External"/><Relationship Id="rId45" Type="http://schemas.openxmlformats.org/officeDocument/2006/relationships/hyperlink" Target="https://mn.gov/admin/shpo/incentives/state/" TargetMode="External"/><Relationship Id="rId66" Type="http://schemas.openxmlformats.org/officeDocument/2006/relationships/hyperlink" Target="https://mn.gov/deed/government/financial-assistance/cleanup/demolition.jsp" TargetMode="External"/><Relationship Id="rId87" Type="http://schemas.openxmlformats.org/officeDocument/2006/relationships/hyperlink" Target="http://www.mnhousing.gov/sites/multifamily/guides" TargetMode="External"/><Relationship Id="rId110" Type="http://schemas.openxmlformats.org/officeDocument/2006/relationships/hyperlink" Target="mailto:BuildAmerica@dot.gov" TargetMode="External"/><Relationship Id="rId115" Type="http://schemas.openxmlformats.org/officeDocument/2006/relationships/hyperlink" Target="https://www.revisor.mn.gov/statutes/cite/428A.01" TargetMode="External"/><Relationship Id="rId131" Type="http://schemas.openxmlformats.org/officeDocument/2006/relationships/hyperlink" Target="mailto:william.price@state.mn.us" TargetMode="External"/><Relationship Id="rId136" Type="http://schemas.openxmlformats.org/officeDocument/2006/relationships/hyperlink" Target="https://www.lisc.org/twin-cities/our-work/built-environment/real-estate/" TargetMode="External"/><Relationship Id="rId157" Type="http://schemas.openxmlformats.org/officeDocument/2006/relationships/hyperlink" Target="https://mn.gov/deed/government/public-facilities/funds-programs/" TargetMode="External"/><Relationship Id="rId178" Type="http://schemas.openxmlformats.org/officeDocument/2006/relationships/hyperlink" Target="mailto:grants@mnhs.org" TargetMode="External"/><Relationship Id="rId61" Type="http://schemas.openxmlformats.org/officeDocument/2006/relationships/hyperlink" Target="https://mn.gov/commerce/industries/fuel/petrofund/" TargetMode="External"/><Relationship Id="rId82" Type="http://schemas.openxmlformats.org/officeDocument/2006/relationships/hyperlink" Target="http://www.mnhousing.gov/sites/multifamily/guides" TargetMode="External"/><Relationship Id="rId152" Type="http://schemas.openxmlformats.org/officeDocument/2006/relationships/hyperlink" Target="https://mn.gov/deed/government/financial-assistance/business-funding/innovative/" TargetMode="External"/><Relationship Id="rId173" Type="http://schemas.openxmlformats.org/officeDocument/2006/relationships/hyperlink" Target="mailto:healthyhomes@hennepin.us" TargetMode="External"/><Relationship Id="rId194" Type="http://schemas.openxmlformats.org/officeDocument/2006/relationships/hyperlink" Target="mailto:DEED.CustomerService@state.mn.us" TargetMode="External"/><Relationship Id="rId199" Type="http://schemas.openxmlformats.org/officeDocument/2006/relationships/hyperlink" Target="mailto:Didier.Matthew@epa.gov" TargetMode="External"/><Relationship Id="rId19" Type="http://schemas.openxmlformats.org/officeDocument/2006/relationships/hyperlink" Target="https://www.hennepin.us/economic-development/programs/corridor-planning" TargetMode="External"/><Relationship Id="rId14" Type="http://schemas.openxmlformats.org/officeDocument/2006/relationships/hyperlink" Target="mailto:Ryan.Kelley@hennepin.us" TargetMode="External"/><Relationship Id="rId30" Type="http://schemas.openxmlformats.org/officeDocument/2006/relationships/hyperlink" Target="https://www.hennepin.us/economic-development/programs/HOME-Investment-Partnerships-Program" TargetMode="External"/><Relationship Id="rId35" Type="http://schemas.openxmlformats.org/officeDocument/2006/relationships/hyperlink" Target="https://www.hennepin.us/economic-development/programs/open-to-business" TargetMode="External"/><Relationship Id="rId56" Type="http://schemas.openxmlformats.org/officeDocument/2006/relationships/hyperlink" Target="https://www.dot.state.mn.us/saferoutes/planning-grants.html" TargetMode="External"/><Relationship Id="rId77" Type="http://schemas.openxmlformats.org/officeDocument/2006/relationships/hyperlink" Target="http://www.mnhousing.gov/sites/multifamily/deferred" TargetMode="External"/><Relationship Id="rId100" Type="http://schemas.openxmlformats.org/officeDocument/2006/relationships/hyperlink" Target="mailto:elaine.koutsoukos@metc.state.mn.us?subject=Regional%20Solicitation%20Questions" TargetMode="External"/><Relationship Id="rId105" Type="http://schemas.openxmlformats.org/officeDocument/2006/relationships/hyperlink" Target="https://metrocouncil.org/Communities/Services/Livable-Communities-Grants/Livable-Communities-Demonstration-Account-(LCDA).aspx?source=child" TargetMode="External"/><Relationship Id="rId126" Type="http://schemas.openxmlformats.org/officeDocument/2006/relationships/hyperlink" Target="https://www.revisor.mn.gov/statutes/cite/428A" TargetMode="External"/><Relationship Id="rId147" Type="http://schemas.openxmlformats.org/officeDocument/2006/relationships/hyperlink" Target="https://mn.gov/deed/government/financial-assistance/cleanup/redevelopmentgrantprogram.jsp" TargetMode="External"/><Relationship Id="rId168" Type="http://schemas.openxmlformats.org/officeDocument/2006/relationships/hyperlink" Target="https://www.hennepin.us/residents/property/lead-paint-hazards" TargetMode="External"/><Relationship Id="rId8" Type="http://schemas.openxmlformats.org/officeDocument/2006/relationships/hyperlink" Target="https://www.lisc.org/twin-cities/our-work/built-environment/real-estate/" TargetMode="External"/><Relationship Id="rId51" Type="http://schemas.openxmlformats.org/officeDocument/2006/relationships/hyperlink" Target="https://mn.gov/deed/government/financial-assistance/business-funding/tedi/" TargetMode="External"/><Relationship Id="rId72" Type="http://schemas.openxmlformats.org/officeDocument/2006/relationships/hyperlink" Target="https://mn.gov/deed/business/financing-business/tax-credits/angel-tax-credit/" TargetMode="External"/><Relationship Id="rId93" Type="http://schemas.openxmlformats.org/officeDocument/2006/relationships/hyperlink" Target="http://www.metrocouncil.org/Communities/Services/Livable-Communities-Grants/Livable-Communities-Demonstration-Account-(LCDA).aspx?source=child" TargetMode="External"/><Relationship Id="rId98" Type="http://schemas.openxmlformats.org/officeDocument/2006/relationships/hyperlink" Target="https://metrocouncil.org/Communities/Services/Livable-Communities-Grants/Tax-Base-Revitalization-Account-(TBRA).aspx?source=child" TargetMode="External"/><Relationship Id="rId121" Type="http://schemas.openxmlformats.org/officeDocument/2006/relationships/hyperlink" Target="https://www.revisor.mn.gov/statutes/cite/469.1813" TargetMode="External"/><Relationship Id="rId142" Type="http://schemas.openxmlformats.org/officeDocument/2006/relationships/hyperlink" Target="https://www.epa.gov/brownfields/types-brownfields-grant-funding" TargetMode="External"/><Relationship Id="rId163" Type="http://schemas.openxmlformats.org/officeDocument/2006/relationships/hyperlink" Target="https://mn.gov/admin/shpo/incentives/state/" TargetMode="External"/><Relationship Id="rId184" Type="http://schemas.openxmlformats.org/officeDocument/2006/relationships/hyperlink" Target="mailto:Jeff.Freeman@state.mn.us" TargetMode="External"/><Relationship Id="rId189" Type="http://schemas.openxmlformats.org/officeDocument/2006/relationships/hyperlink" Target="mailto:caryn.polito@state.mn.us" TargetMode="External"/><Relationship Id="rId3" Type="http://schemas.openxmlformats.org/officeDocument/2006/relationships/hyperlink" Target="http://www.fta.dot.gov/grants/16124.html" TargetMode="External"/><Relationship Id="rId25" Type="http://schemas.openxmlformats.org/officeDocument/2006/relationships/hyperlink" Target="https://www.hennepin.us/economic-development/programs/transit-oriented-development" TargetMode="External"/><Relationship Id="rId46" Type="http://schemas.openxmlformats.org/officeDocument/2006/relationships/hyperlink" Target="https://mn.gov/admin/shpo/preservation/clg-grants/" TargetMode="External"/><Relationship Id="rId67" Type="http://schemas.openxmlformats.org/officeDocument/2006/relationships/hyperlink" Target="mailto:Kristin.Lukes@state.mn.us" TargetMode="External"/><Relationship Id="rId116" Type="http://schemas.openxmlformats.org/officeDocument/2006/relationships/hyperlink" Target="https://www.irs.gov/businesses/new-markets-tax-credit-1" TargetMode="External"/><Relationship Id="rId137" Type="http://schemas.openxmlformats.org/officeDocument/2006/relationships/hyperlink" Target="https://www.lisc.org/twin-cities/our-work/built-environment/real-estate/" TargetMode="External"/><Relationship Id="rId158" Type="http://schemas.openxmlformats.org/officeDocument/2006/relationships/hyperlink" Target="https://mn.gov/deed/pfa/funds-programs/point-source-grants.jsp" TargetMode="External"/><Relationship Id="rId20" Type="http://schemas.openxmlformats.org/officeDocument/2006/relationships/hyperlink" Target="https://www.hennepin.us/economic-development/programs/corridor-planning" TargetMode="External"/><Relationship Id="rId41" Type="http://schemas.openxmlformats.org/officeDocument/2006/relationships/hyperlink" Target="https://www.dot.state.mn.us/roadsides/partners/index.html" TargetMode="External"/><Relationship Id="rId62" Type="http://schemas.openxmlformats.org/officeDocument/2006/relationships/hyperlink" Target="mailto:Kristin.Lukes@state.mn.us" TargetMode="External"/><Relationship Id="rId83" Type="http://schemas.openxmlformats.org/officeDocument/2006/relationships/hyperlink" Target="http://www.mnhousing.gov/sites/multifamily/guides" TargetMode="External"/><Relationship Id="rId88" Type="http://schemas.openxmlformats.org/officeDocument/2006/relationships/hyperlink" Target="http://www.mnhousing.gov/sites/multifamily/deferred" TargetMode="External"/><Relationship Id="rId111" Type="http://schemas.openxmlformats.org/officeDocument/2006/relationships/hyperlink" Target="https://www.eda.gov/funding-opportunities/" TargetMode="External"/><Relationship Id="rId132" Type="http://schemas.openxmlformats.org/officeDocument/2006/relationships/hyperlink" Target="http://www.mnhousing.gov/sites/Satellite?c=Page&amp;cid=1513009820974&amp;d=Touch&amp;pagename=External%2FPage%2FEXTStandardLayout" TargetMode="External"/><Relationship Id="rId153" Type="http://schemas.openxmlformats.org/officeDocument/2006/relationships/hyperlink" Target="https://www.pca.state.mn.us/about-mpca/environmental-assistance-loans" TargetMode="External"/><Relationship Id="rId174" Type="http://schemas.openxmlformats.org/officeDocument/2006/relationships/hyperlink" Target="mailto:Ryan.Kelley@hennepin.us" TargetMode="External"/><Relationship Id="rId179" Type="http://schemas.openxmlformats.org/officeDocument/2006/relationships/hyperlink" Target="mailto:natascha.wiener@state.mn.us" TargetMode="External"/><Relationship Id="rId195" Type="http://schemas.openxmlformats.org/officeDocument/2006/relationships/hyperlink" Target="mailto:DEED.CustomerService@state.mn.us" TargetMode="External"/><Relationship Id="rId190" Type="http://schemas.openxmlformats.org/officeDocument/2006/relationships/hyperlink" Target="mailto:caryn.polito@state.mn.us" TargetMode="External"/><Relationship Id="rId15" Type="http://schemas.openxmlformats.org/officeDocument/2006/relationships/hyperlink" Target="https://www.hennepin.us/economic-development/programs/business-district-initiative" TargetMode="External"/><Relationship Id="rId36" Type="http://schemas.openxmlformats.org/officeDocument/2006/relationships/hyperlink" Target="https://www.hennepin.us/economic-development/programs/minnpace" TargetMode="External"/><Relationship Id="rId57" Type="http://schemas.openxmlformats.org/officeDocument/2006/relationships/hyperlink" Target="http://www.mwmo.org/grants/capital-project-grants/" TargetMode="External"/><Relationship Id="rId106" Type="http://schemas.openxmlformats.org/officeDocument/2006/relationships/hyperlink" Target="https://www.epa.gov/brownfields/types-brownfields-grant-funding" TargetMode="External"/><Relationship Id="rId127" Type="http://schemas.openxmlformats.org/officeDocument/2006/relationships/hyperlink" Target="http://www.mnhousing.gov/sites/Satellite?c=Page&amp;cid=1513009820974&amp;d=Touch&amp;pagename=External%2FPage%2FEXTStandardLayout" TargetMode="External"/><Relationship Id="rId10" Type="http://schemas.openxmlformats.org/officeDocument/2006/relationships/hyperlink" Target="http://www.landbanktwincities.org/how-we-can-help-you/" TargetMode="External"/><Relationship Id="rId31" Type="http://schemas.openxmlformats.org/officeDocument/2006/relationships/hyperlink" Target="mailto:tonja.west-hafner@hennepin.us" TargetMode="External"/><Relationship Id="rId52" Type="http://schemas.openxmlformats.org/officeDocument/2006/relationships/hyperlink" Target="https://mn.gov/deed/pfa/funds-programs/point-source-grants.jsp" TargetMode="External"/><Relationship Id="rId73" Type="http://schemas.openxmlformats.org/officeDocument/2006/relationships/hyperlink" Target="https://mn.gov/deed/business/financing-business/tax-credits/angel-tax-credit/" TargetMode="External"/><Relationship Id="rId78" Type="http://schemas.openxmlformats.org/officeDocument/2006/relationships/hyperlink" Target="http://www.mnhousing.gov/sites/multifamily/deferred" TargetMode="External"/><Relationship Id="rId94" Type="http://schemas.openxmlformats.org/officeDocument/2006/relationships/hyperlink" Target="http://www.metrocouncil.org/Communities/Services/Livable-Communities-Grants/Transit-Oriented-Development.aspx" TargetMode="External"/><Relationship Id="rId99" Type="http://schemas.openxmlformats.org/officeDocument/2006/relationships/hyperlink" Target="https://metrocouncil.org/Transportation/Planning-2/Transportation-Funding/Regional-Solicitation-NEW.aspx" TargetMode="External"/><Relationship Id="rId101" Type="http://schemas.openxmlformats.org/officeDocument/2006/relationships/hyperlink" Target="https://metrocouncil.org/Communities/Services/Livable-Communities-Grants/Local-Housing-Incentives-Account.aspx?source=child" TargetMode="External"/><Relationship Id="rId122" Type="http://schemas.openxmlformats.org/officeDocument/2006/relationships/hyperlink" Target="https://www.lmc.org/resources/special-assessment-toolkit/" TargetMode="External"/><Relationship Id="rId143" Type="http://schemas.openxmlformats.org/officeDocument/2006/relationships/hyperlink" Target="https://www.transit.dot.gov/JointDevelopment" TargetMode="External"/><Relationship Id="rId148" Type="http://schemas.openxmlformats.org/officeDocument/2006/relationships/hyperlink" Target="https://mn.gov/deed/government/financial-assistance/cleanup/demolition.jsp" TargetMode="External"/><Relationship Id="rId164" Type="http://schemas.openxmlformats.org/officeDocument/2006/relationships/hyperlink" Target="https://www.mnhs.org/preservation/legacy-grants" TargetMode="External"/><Relationship Id="rId169" Type="http://schemas.openxmlformats.org/officeDocument/2006/relationships/hyperlink" Target="mailto:tephen.klimek@metc.state.mn.us" TargetMode="External"/><Relationship Id="rId185" Type="http://schemas.openxmlformats.org/officeDocument/2006/relationships/hyperlink" Target="mailto:Daniel.Golner@state.mn.us" TargetMode="External"/><Relationship Id="rId4" Type="http://schemas.openxmlformats.org/officeDocument/2006/relationships/hyperlink" Target="https://www.hennepin.us/economic-development/programs/environmental-response-fund" TargetMode="External"/><Relationship Id="rId9" Type="http://schemas.openxmlformats.org/officeDocument/2006/relationships/hyperlink" Target="https://www.lisc.org/twin-cities/our-work/built-environment/real-estate/" TargetMode="External"/><Relationship Id="rId180" Type="http://schemas.openxmlformats.org/officeDocument/2006/relationships/hyperlink" Target="mailto:MNSHPO@state.mn.us" TargetMode="External"/><Relationship Id="rId26" Type="http://schemas.openxmlformats.org/officeDocument/2006/relationships/hyperlink" Target="https://www.hennepin.us/economic-development/programs/environmental-response-fund" TargetMode="External"/><Relationship Id="rId47" Type="http://schemas.openxmlformats.org/officeDocument/2006/relationships/hyperlink" Target="http://www.mwmo.org/stewardshipfund.html" TargetMode="External"/><Relationship Id="rId68" Type="http://schemas.openxmlformats.org/officeDocument/2006/relationships/hyperlink" Target="https://mn.gov/deed/business/financing-business/deed-programs/mn-jcf/" TargetMode="External"/><Relationship Id="rId89" Type="http://schemas.openxmlformats.org/officeDocument/2006/relationships/hyperlink" Target="https://www.pca.state.mn.us/about-mpca/grants-community-strategies-adapt-climate-change" TargetMode="External"/><Relationship Id="rId112" Type="http://schemas.openxmlformats.org/officeDocument/2006/relationships/hyperlink" Target="https://www.irs.gov/businesses/new-markets-tax-credit-1" TargetMode="External"/><Relationship Id="rId133" Type="http://schemas.openxmlformats.org/officeDocument/2006/relationships/hyperlink" Target="https://www.revisor.mn.gov/statutes/cite/469.1813" TargetMode="External"/><Relationship Id="rId154" Type="http://schemas.openxmlformats.org/officeDocument/2006/relationships/hyperlink" Target="https://www.pca.state.mn.us/regulations/small-business-environmental-improvement-loans" TargetMode="External"/><Relationship Id="rId175" Type="http://schemas.openxmlformats.org/officeDocument/2006/relationships/hyperlink" Target="mailto:businessrecycling@hennepin.u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fta.dot.gov/grants/16124.html" TargetMode="External"/><Relationship Id="rId2" Type="http://schemas.openxmlformats.org/officeDocument/2006/relationships/hyperlink" Target="https://www.epa.gov/brownfields/types-brownfields-grant-funding" TargetMode="External"/><Relationship Id="rId1" Type="http://schemas.openxmlformats.org/officeDocument/2006/relationships/hyperlink" Target="https://www.epa.gov/brownfields/targeted-brownfields-assessments-tba" TargetMode="External"/><Relationship Id="rId5" Type="http://schemas.openxmlformats.org/officeDocument/2006/relationships/printerSettings" Target="../printerSettings/printerSettings6.bin"/><Relationship Id="rId4" Type="http://schemas.openxmlformats.org/officeDocument/2006/relationships/hyperlink" Target="https://www.epa.gov/brownfields/types-brownfields-grant-funding"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mn.gov/deed/government/financial-assistance/cleanup/redevelopmentgrantprogram.jsp" TargetMode="External"/><Relationship Id="rId18" Type="http://schemas.openxmlformats.org/officeDocument/2006/relationships/hyperlink" Target="https://mn.gov/deed/pfa/funds-programs/wastewater.jsp" TargetMode="External"/><Relationship Id="rId26" Type="http://schemas.openxmlformats.org/officeDocument/2006/relationships/hyperlink" Target="https://www.pca.state.mn.us/about-mpca/environmental-assistance-loans" TargetMode="External"/><Relationship Id="rId39" Type="http://schemas.openxmlformats.org/officeDocument/2006/relationships/hyperlink" Target="https://mn.gov/deed/business/financing-business/deed-programs/mn-jcf/" TargetMode="External"/><Relationship Id="rId21" Type="http://schemas.openxmlformats.org/officeDocument/2006/relationships/hyperlink" Target="https://www.pca.state.mn.us/water/clean-water-revolving-fund" TargetMode="External"/><Relationship Id="rId34" Type="http://schemas.openxmlformats.org/officeDocument/2006/relationships/hyperlink" Target="mailto:Kristin.Lukes@state.mn.us" TargetMode="External"/><Relationship Id="rId42" Type="http://schemas.openxmlformats.org/officeDocument/2006/relationships/hyperlink" Target="https://mn.gov/deed/business/financing-business/tax-credits/angel-tax-credit/" TargetMode="External"/><Relationship Id="rId47" Type="http://schemas.openxmlformats.org/officeDocument/2006/relationships/hyperlink" Target="http://www.mnhousing.gov/sites/multifamily/deferred" TargetMode="External"/><Relationship Id="rId50" Type="http://schemas.openxmlformats.org/officeDocument/2006/relationships/hyperlink" Target="http://www.mnhousing.gov/sites/multifamily/deferred" TargetMode="External"/><Relationship Id="rId55" Type="http://schemas.openxmlformats.org/officeDocument/2006/relationships/hyperlink" Target="http://www.mnhousing.gov/sites/multifamily/guides" TargetMode="External"/><Relationship Id="rId63" Type="http://schemas.openxmlformats.org/officeDocument/2006/relationships/printerSettings" Target="../printerSettings/printerSettings7.bin"/><Relationship Id="rId7" Type="http://schemas.openxmlformats.org/officeDocument/2006/relationships/hyperlink" Target="http://legacy.mnhs.org/grants" TargetMode="External"/><Relationship Id="rId2" Type="http://schemas.openxmlformats.org/officeDocument/2006/relationships/hyperlink" Target="http://mn.gov/deed/government/financial-assistance/cleanup/contamination.jsp" TargetMode="External"/><Relationship Id="rId16" Type="http://schemas.openxmlformats.org/officeDocument/2006/relationships/hyperlink" Target="https://mn.gov/deed/government/financial-assistance/business-funding/tedi/" TargetMode="External"/><Relationship Id="rId20" Type="http://schemas.openxmlformats.org/officeDocument/2006/relationships/hyperlink" Target="https://www.pca.state.mn.us/regulations/small-business-environmental-improvement-loans" TargetMode="External"/><Relationship Id="rId29" Type="http://schemas.openxmlformats.org/officeDocument/2006/relationships/hyperlink" Target="https://mn.gov/commerce/industries/fuel/petrofund/" TargetMode="External"/><Relationship Id="rId41" Type="http://schemas.openxmlformats.org/officeDocument/2006/relationships/hyperlink" Target="https://mn.gov/deed/business/financing-business/tax-credits/angel-tax-credit/" TargetMode="External"/><Relationship Id="rId54" Type="http://schemas.openxmlformats.org/officeDocument/2006/relationships/hyperlink" Target="http://www.mnhousing.gov/wcs/Satellite?c=Page&amp;amp;cid=1358905223647&amp;amp;pagename=External%2FPage%2FEXTStandardLayout" TargetMode="External"/><Relationship Id="rId62" Type="http://schemas.openxmlformats.org/officeDocument/2006/relationships/hyperlink" Target="mailto:grants-loans.pca@state.mn.us" TargetMode="External"/><Relationship Id="rId1" Type="http://schemas.openxmlformats.org/officeDocument/2006/relationships/hyperlink" Target="http://www.mda.state.mn.us/grants/disaster/acrra.aspx" TargetMode="External"/><Relationship Id="rId6" Type="http://schemas.openxmlformats.org/officeDocument/2006/relationships/hyperlink" Target="http://www.dot.state.mn.us/planning/program/trlf.html" TargetMode="External"/><Relationship Id="rId11" Type="http://schemas.openxmlformats.org/officeDocument/2006/relationships/hyperlink" Target="http://www.mwmo.org/stewardshipfund.html" TargetMode="External"/><Relationship Id="rId24" Type="http://schemas.openxmlformats.org/officeDocument/2006/relationships/hyperlink" Target="http://www.mwmo.org/grants/capital-project-grants/" TargetMode="External"/><Relationship Id="rId32" Type="http://schemas.openxmlformats.org/officeDocument/2006/relationships/hyperlink" Target="mailto:Kristin.Lukes@state.mn.us" TargetMode="External"/><Relationship Id="rId37" Type="http://schemas.openxmlformats.org/officeDocument/2006/relationships/hyperlink" Target="https://mn.gov/deed/business/financing-business/deed-programs/mn-jcf/" TargetMode="External"/><Relationship Id="rId40" Type="http://schemas.openxmlformats.org/officeDocument/2006/relationships/hyperlink" Target="https://mn.gov/deed/business/financing-business/deed-programs/launch-innovation/" TargetMode="External"/><Relationship Id="rId45" Type="http://schemas.openxmlformats.org/officeDocument/2006/relationships/hyperlink" Target="http://www.mnhousing.gov/sites/multifamily/deferred" TargetMode="External"/><Relationship Id="rId53" Type="http://schemas.openxmlformats.org/officeDocument/2006/relationships/hyperlink" Target="http://www.mnhousing.gov/sites/multifamily/deferred" TargetMode="External"/><Relationship Id="rId58" Type="http://schemas.openxmlformats.org/officeDocument/2006/relationships/hyperlink" Target="http://www.mnhousing.gov/sites/multifamily/guides" TargetMode="External"/><Relationship Id="rId5" Type="http://schemas.openxmlformats.org/officeDocument/2006/relationships/hyperlink" Target="https://www.dot.state.mn.us/roadsides/partners/index.html" TargetMode="External"/><Relationship Id="rId15" Type="http://schemas.openxmlformats.org/officeDocument/2006/relationships/hyperlink" Target="http://www.huduser.gov/portal/datasets/lihtc.html" TargetMode="External"/><Relationship Id="rId23" Type="http://schemas.openxmlformats.org/officeDocument/2006/relationships/hyperlink" Target="https://www.dot.state.mn.us/saferoutes/planning-grants.html" TargetMode="External"/><Relationship Id="rId28" Type="http://schemas.openxmlformats.org/officeDocument/2006/relationships/hyperlink" Target="mailto:petrofund.commerce@state.mn.us" TargetMode="External"/><Relationship Id="rId36" Type="http://schemas.openxmlformats.org/officeDocument/2006/relationships/hyperlink" Target="mailto:Kristin.Lukes@state.mn.us" TargetMode="External"/><Relationship Id="rId49" Type="http://schemas.openxmlformats.org/officeDocument/2006/relationships/hyperlink" Target="mailto:katie.moore@state.mn.us." TargetMode="External"/><Relationship Id="rId57" Type="http://schemas.openxmlformats.org/officeDocument/2006/relationships/hyperlink" Target="http://www.mnhousing.gov/sites/multifamily/deferred" TargetMode="External"/><Relationship Id="rId61" Type="http://schemas.openxmlformats.org/officeDocument/2006/relationships/hyperlink" Target="https://www.pca.state.mn.us/about-mpca/grants-community-strategies-adapt-climate-change" TargetMode="External"/><Relationship Id="rId10" Type="http://schemas.openxmlformats.org/officeDocument/2006/relationships/hyperlink" Target="https://mn.gov/admin/shpo/preservation/clg-grants/" TargetMode="External"/><Relationship Id="rId19" Type="http://schemas.openxmlformats.org/officeDocument/2006/relationships/hyperlink" Target="https://mn.gov/deed/government/financial-assistance/cleanup/cleanuprevolvingloanprogram.jsp" TargetMode="External"/><Relationship Id="rId31" Type="http://schemas.openxmlformats.org/officeDocument/2006/relationships/hyperlink" Target="https://mn.gov/deed/government/financial-assistance/cleanup/contamination.jsp" TargetMode="External"/><Relationship Id="rId44" Type="http://schemas.openxmlformats.org/officeDocument/2006/relationships/hyperlink" Target="mailto:jennifer.wille@state.mn.us" TargetMode="External"/><Relationship Id="rId52" Type="http://schemas.openxmlformats.org/officeDocument/2006/relationships/hyperlink" Target="http://www.mnhousing.gov/sites/multifamily/guides" TargetMode="External"/><Relationship Id="rId60" Type="http://schemas.openxmlformats.org/officeDocument/2006/relationships/hyperlink" Target="https://www.pca.state.mn.us/about-mpca/grants-community-strategies-adapt-climate-change" TargetMode="External"/><Relationship Id="rId4" Type="http://schemas.openxmlformats.org/officeDocument/2006/relationships/hyperlink" Target="http://www.dnr.state.mn.us/grants/recreation/trails_local.html" TargetMode="External"/><Relationship Id="rId9" Type="http://schemas.openxmlformats.org/officeDocument/2006/relationships/hyperlink" Target="https://mn.gov/admin/shpo/incentives/state/" TargetMode="External"/><Relationship Id="rId14" Type="http://schemas.openxmlformats.org/officeDocument/2006/relationships/hyperlink" Target="https://mn.gov/deed/business/financing-business/deed-programs/mif/" TargetMode="External"/><Relationship Id="rId22" Type="http://schemas.openxmlformats.org/officeDocument/2006/relationships/hyperlink" Target="https://www.pca.state.mn.us/water/surface-water-assessment-grants" TargetMode="External"/><Relationship Id="rId27" Type="http://schemas.openxmlformats.org/officeDocument/2006/relationships/hyperlink" Target="mailto:SafeRoutes.DOT@state.mn.us" TargetMode="External"/><Relationship Id="rId30" Type="http://schemas.openxmlformats.org/officeDocument/2006/relationships/hyperlink" Target="mailto:Kristin.Lukes@state.mn.us" TargetMode="External"/><Relationship Id="rId35" Type="http://schemas.openxmlformats.org/officeDocument/2006/relationships/hyperlink" Target="https://mn.gov/deed/government/financial-assistance/cleanup/demolition.jsp" TargetMode="External"/><Relationship Id="rId43" Type="http://schemas.openxmlformats.org/officeDocument/2006/relationships/hyperlink" Target="http://www.mnhousing.gov/sites/multifamily/deferred" TargetMode="External"/><Relationship Id="rId48" Type="http://schemas.openxmlformats.org/officeDocument/2006/relationships/hyperlink" Target="http://www.mnhousing.gov/sites/multifamily/deferred" TargetMode="External"/><Relationship Id="rId56" Type="http://schemas.openxmlformats.org/officeDocument/2006/relationships/hyperlink" Target="http://www.mnhousing.gov/sites/multifamily/guides" TargetMode="External"/><Relationship Id="rId8" Type="http://schemas.openxmlformats.org/officeDocument/2006/relationships/hyperlink" Target="http://mn.gov/deed/government/public-facilities/funds-programs/index.jsp" TargetMode="External"/><Relationship Id="rId51" Type="http://schemas.openxmlformats.org/officeDocument/2006/relationships/hyperlink" Target="http://www.mnhousing.gov/sites/multifamily/guides" TargetMode="External"/><Relationship Id="rId3" Type="http://schemas.openxmlformats.org/officeDocument/2006/relationships/hyperlink" Target="http://mn.gov/deed/government/financial-assistance/community-funding/small-cities.jsp" TargetMode="External"/><Relationship Id="rId12" Type="http://schemas.openxmlformats.org/officeDocument/2006/relationships/hyperlink" Target="https://mn.gov/deed/government/financial-assistance/business-funding/innovative/" TargetMode="External"/><Relationship Id="rId17" Type="http://schemas.openxmlformats.org/officeDocument/2006/relationships/hyperlink" Target="https://mn.gov/deed/pfa/funds-programs/point-source-grants.jsp" TargetMode="External"/><Relationship Id="rId25" Type="http://schemas.openxmlformats.org/officeDocument/2006/relationships/hyperlink" Target="https://www.pca.state.mn.us/swag/guidance" TargetMode="External"/><Relationship Id="rId33" Type="http://schemas.openxmlformats.org/officeDocument/2006/relationships/hyperlink" Target="tel:651-201-6490" TargetMode="External"/><Relationship Id="rId38" Type="http://schemas.openxmlformats.org/officeDocument/2006/relationships/hyperlink" Target="mailto:tom.washa@state.mn.us&#160;" TargetMode="External"/><Relationship Id="rId46" Type="http://schemas.openxmlformats.org/officeDocument/2006/relationships/hyperlink" Target="http://www.mnhousing.gov/sites/multifamily/deferred" TargetMode="External"/><Relationship Id="rId59" Type="http://schemas.openxmlformats.org/officeDocument/2006/relationships/hyperlink" Target="https://www.pca.state.mn.us/about-mpca/environmental-assistance-loans"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hennepin.us/economic-development/programs/business-district-initiative" TargetMode="External"/><Relationship Id="rId13" Type="http://schemas.openxmlformats.org/officeDocument/2006/relationships/hyperlink" Target="file://\\filer\sdrive\working%20project%20files\Minnesota\M\Met%20Council%20-%200555\Projects\AppData\Local\Microsoft\Windows\INetCache\Content.Outlook\Content.Outlook\Content.Outlook\AppData\Local\Microsoft\Windows\INetCache\AppData\Local\Microsoft\Windows\INetCache\AppData\Local\Microsoft\Windows\INetCache\AppData\Local\Microsoft\Windows\INetCache\MH20212\AppData\Local\Microsoft\Windows\INetCache\Content.Outlook\H2EX4BVQ\Carlton" TargetMode="External"/><Relationship Id="rId18" Type="http://schemas.openxmlformats.org/officeDocument/2006/relationships/hyperlink" Target="mailto:nathaniel.hood@hennepin.us" TargetMode="External"/><Relationship Id="rId26" Type="http://schemas.openxmlformats.org/officeDocument/2006/relationships/hyperlink" Target="mailto:tyler.moroles@hennepin.us" TargetMode="External"/><Relationship Id="rId3" Type="http://schemas.openxmlformats.org/officeDocument/2006/relationships/hyperlink" Target="https://www.hennepin.us/economic-development/programs/HOME-Investment-Partnerships-Program" TargetMode="External"/><Relationship Id="rId21" Type="http://schemas.openxmlformats.org/officeDocument/2006/relationships/hyperlink" Target="mailto:spencer.agnew@hennepin.us" TargetMode="External"/><Relationship Id="rId34" Type="http://schemas.openxmlformats.org/officeDocument/2006/relationships/hyperlink" Target="mailto:pmk@sppa.com" TargetMode="External"/><Relationship Id="rId7" Type="http://schemas.openxmlformats.org/officeDocument/2006/relationships/hyperlink" Target="http://www.tclisc.org/index.php/resources/coaction-grants" TargetMode="External"/><Relationship Id="rId12" Type="http://schemas.openxmlformats.org/officeDocument/2006/relationships/hyperlink" Target="https://www.hennepin.us/economic-development/programs/business-district-initiative" TargetMode="External"/><Relationship Id="rId17" Type="http://schemas.openxmlformats.org/officeDocument/2006/relationships/hyperlink" Target="https://www.hennepin.us/economic-development/programs/corridor-planning" TargetMode="External"/><Relationship Id="rId25" Type="http://schemas.openxmlformats.org/officeDocument/2006/relationships/hyperlink" Target="https://www.hennepin.us/economic-development/programs/community-development-block-grant" TargetMode="External"/><Relationship Id="rId33" Type="http://schemas.openxmlformats.org/officeDocument/2006/relationships/hyperlink" Target="https://www.hennepin.us/economic-development/programs/minnpace" TargetMode="External"/><Relationship Id="rId2" Type="http://schemas.openxmlformats.org/officeDocument/2006/relationships/hyperlink" Target="http://www.hennepin.us/business/work-with-henn-co/transit-oriented-development" TargetMode="External"/><Relationship Id="rId16" Type="http://schemas.openxmlformats.org/officeDocument/2006/relationships/hyperlink" Target="https://www.hennepin.us/economic-development/programs/corridor-planning" TargetMode="External"/><Relationship Id="rId20" Type="http://schemas.openxmlformats.org/officeDocument/2006/relationships/hyperlink" Target="https://www.hennepin.us/economic-development/programs/affordable-housing" TargetMode="External"/><Relationship Id="rId29" Type="http://schemas.openxmlformats.org/officeDocument/2006/relationships/hyperlink" Target="https://www.hennepin.us/economic-development/programs/minnpace" TargetMode="External"/><Relationship Id="rId1" Type="http://schemas.openxmlformats.org/officeDocument/2006/relationships/hyperlink" Target="https://www.hennepin.us/economic-development/programs/environmental-response-fund" TargetMode="External"/><Relationship Id="rId6" Type="http://schemas.openxmlformats.org/officeDocument/2006/relationships/hyperlink" Target="http://www.tclisc.org/index.php/feasibility-and-technical-assistance-grants" TargetMode="External"/><Relationship Id="rId11" Type="http://schemas.openxmlformats.org/officeDocument/2006/relationships/hyperlink" Target="mailto:ryan.Kelley@hennepin.us" TargetMode="External"/><Relationship Id="rId24" Type="http://schemas.openxmlformats.org/officeDocument/2006/relationships/hyperlink" Target="mailto:brownfields@hennepin.us" TargetMode="External"/><Relationship Id="rId32" Type="http://schemas.openxmlformats.org/officeDocument/2006/relationships/hyperlink" Target="https://www.hennepin.us/economic-development/programs/open-to-business" TargetMode="External"/><Relationship Id="rId5" Type="http://schemas.openxmlformats.org/officeDocument/2006/relationships/hyperlink" Target="http://www.tclisc.org/index.php/feasibility-and-technical-assistance-grants" TargetMode="External"/><Relationship Id="rId15" Type="http://schemas.openxmlformats.org/officeDocument/2006/relationships/hyperlink" Target="https://www.hennepin.us/economic-development/programs/active-living" TargetMode="External"/><Relationship Id="rId23" Type="http://schemas.openxmlformats.org/officeDocument/2006/relationships/hyperlink" Target="https://www.hennepin.us/economic-development/programs/environmental-response-fund" TargetMode="External"/><Relationship Id="rId28" Type="http://schemas.openxmlformats.org/officeDocument/2006/relationships/hyperlink" Target="mailto:tonja.west-hafner@hennepin.us" TargetMode="External"/><Relationship Id="rId10" Type="http://schemas.openxmlformats.org/officeDocument/2006/relationships/hyperlink" Target="https://www.hennepin.us/economic-development/programs/business-recycling-grants" TargetMode="External"/><Relationship Id="rId19" Type="http://schemas.openxmlformats.org/officeDocument/2006/relationships/hyperlink" Target="https://www.hennepin.us/economic-development/programs/affordable-housing" TargetMode="External"/><Relationship Id="rId31" Type="http://schemas.openxmlformats.org/officeDocument/2006/relationships/hyperlink" Target="mailto:info@opentobusinessmn.org" TargetMode="External"/><Relationship Id="rId4" Type="http://schemas.openxmlformats.org/officeDocument/2006/relationships/hyperlink" Target="https://www.hennepin.us/economic-development/programs/community-development-block-grant" TargetMode="External"/><Relationship Id="rId9" Type="http://schemas.openxmlformats.org/officeDocument/2006/relationships/hyperlink" Target="https://www.hennepin.us/residents/property/lead-paint-hazards" TargetMode="External"/><Relationship Id="rId14" Type="http://schemas.openxmlformats.org/officeDocument/2006/relationships/hyperlink" Target="mailto:laura.fredrick.wang@hennepin.us" TargetMode="External"/><Relationship Id="rId22" Type="http://schemas.openxmlformats.org/officeDocument/2006/relationships/hyperlink" Target="https://www.hennepin.us/economic-development/programs/transit-oriented-development" TargetMode="External"/><Relationship Id="rId27" Type="http://schemas.openxmlformats.org/officeDocument/2006/relationships/hyperlink" Target="https://www.hennepin.us/economic-development/programs/HOME-Investment-Partnerships-Program" TargetMode="External"/><Relationship Id="rId30" Type="http://schemas.openxmlformats.org/officeDocument/2006/relationships/hyperlink" Target="https://www.hennepin.us/economic-development/programs/open-to-business" TargetMode="External"/><Relationship Id="rId35"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metrocouncil.org/Communities/Services/Livable-Communities-Grants/Tax-Base-Revitalization-Account-(TBRA).aspx?source=child" TargetMode="External"/><Relationship Id="rId13" Type="http://schemas.openxmlformats.org/officeDocument/2006/relationships/hyperlink" Target="https://metrocouncil.org/Communities/Services/Livable-Communities-Grants/Local-Housing-Incentives-Account.aspx?source=child" TargetMode="External"/><Relationship Id="rId18" Type="http://schemas.openxmlformats.org/officeDocument/2006/relationships/printerSettings" Target="../printerSettings/printerSettings9.bin"/><Relationship Id="rId3" Type="http://schemas.openxmlformats.org/officeDocument/2006/relationships/hyperlink" Target="http://www.metrocouncil.org/Communities/Services/Livable-Communities-Grants/Transit-Oriented-Development.aspx" TargetMode="External"/><Relationship Id="rId7" Type="http://schemas.openxmlformats.org/officeDocument/2006/relationships/hyperlink" Target="mailto:marcus.martin@metc.state.mn.us" TargetMode="External"/><Relationship Id="rId12" Type="http://schemas.openxmlformats.org/officeDocument/2006/relationships/hyperlink" Target="https://metrocouncil.org/TIP.aspx" TargetMode="External"/><Relationship Id="rId17" Type="http://schemas.openxmlformats.org/officeDocument/2006/relationships/hyperlink" Target="https://metrocouncil.org/Communities/Services/Livable-Communities-Grants/Livable-Communities-Demonstration-Account-(LCDA).aspx?source=child" TargetMode="External"/><Relationship Id="rId2" Type="http://schemas.openxmlformats.org/officeDocument/2006/relationships/hyperlink" Target="http://www.metrocouncil.org/Communities/Services/Livable-Communities-Grants/Livable-Communities-Demonstration-Account-(LCDA).aspx?source=child" TargetMode="External"/><Relationship Id="rId16" Type="http://schemas.openxmlformats.org/officeDocument/2006/relationships/hyperlink" Target="mailto:Hannah.gary@metc.state.mn.us" TargetMode="External"/><Relationship Id="rId1" Type="http://schemas.openxmlformats.org/officeDocument/2006/relationships/hyperlink" Target="http://www.metrocouncil.org/Communities/Services/Livable-Communities-Grants/Tax-Base-Revitalization-Account-(TBRA).aspx?source=child" TargetMode="External"/><Relationship Id="rId6" Type="http://schemas.openxmlformats.org/officeDocument/2006/relationships/hyperlink" Target="http://www.metrocouncil.org/Transportation/Planning-2/Transportation-Funding/Regional-Solicitation.aspx" TargetMode="External"/><Relationship Id="rId11" Type="http://schemas.openxmlformats.org/officeDocument/2006/relationships/hyperlink" Target="mailto:joseph.barbeau@metc.state.mn.us?subject=TIP%20Public%20Comment" TargetMode="External"/><Relationship Id="rId5" Type="http://schemas.openxmlformats.org/officeDocument/2006/relationships/hyperlink" Target="http://www.metrocouncil.org/Transportation/Planning-2/Key-Transportation-Planning-Documents/Transportation-Improvement-Plan-(TIP).aspx" TargetMode="External"/><Relationship Id="rId15" Type="http://schemas.openxmlformats.org/officeDocument/2006/relationships/hyperlink" Target="https://metrocouncil.org/Communities/Services/Livable-Communities-Grants/Transit-Oriented-Development.aspx" TargetMode="External"/><Relationship Id="rId10" Type="http://schemas.openxmlformats.org/officeDocument/2006/relationships/hyperlink" Target="mailto:elaine.koutsoukos@metc.state.mn.us?subject=Regional%20Solicitation%20Questions" TargetMode="External"/><Relationship Id="rId4" Type="http://schemas.openxmlformats.org/officeDocument/2006/relationships/hyperlink" Target="http://www.metrocouncil.org/Communities/Services/Livable-Communities-Grants/Livable-Communities-Demonstration-Account-(LCD-(2).aspx?source=child" TargetMode="External"/><Relationship Id="rId9" Type="http://schemas.openxmlformats.org/officeDocument/2006/relationships/hyperlink" Target="https://metrocouncil.org/Transportation/Planning-2/Transportation-Funding/Regional-Solicitation-NEW.aspx" TargetMode="External"/><Relationship Id="rId14" Type="http://schemas.openxmlformats.org/officeDocument/2006/relationships/hyperlink" Target="mailto:tara.beard@metc.state.mn.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3"/>
  <sheetViews>
    <sheetView showGridLines="0" topLeftCell="A4" workbookViewId="0">
      <selection activeCell="B27" sqref="B27"/>
    </sheetView>
  </sheetViews>
  <sheetFormatPr defaultColWidth="0" defaultRowHeight="13.2" zeroHeight="1"/>
  <cols>
    <col min="1" max="13" width="8.77734375" customWidth="1"/>
    <col min="14" max="14" width="13.33203125" style="523" customWidth="1"/>
    <col min="15" max="15" width="8" customWidth="1"/>
    <col min="16" max="16" width="0" hidden="1" customWidth="1"/>
    <col min="17" max="16383" width="8.77734375" hidden="1"/>
    <col min="16384" max="16384" width="7.109375" hidden="1" customWidth="1"/>
  </cols>
  <sheetData>
    <row r="1" spans="1:16" ht="21">
      <c r="A1" s="487"/>
      <c r="B1" s="488" t="s">
        <v>1256</v>
      </c>
      <c r="C1" s="489"/>
      <c r="D1" s="489"/>
      <c r="E1" s="489"/>
      <c r="F1" s="489"/>
      <c r="G1" s="489"/>
      <c r="H1" s="489"/>
      <c r="I1" s="489"/>
      <c r="J1" s="489"/>
      <c r="K1" s="487"/>
      <c r="L1" s="490"/>
      <c r="M1" s="487"/>
      <c r="N1" s="487"/>
      <c r="O1" s="487"/>
      <c r="P1" s="385"/>
    </row>
    <row r="2" spans="1:16" ht="15.6">
      <c r="A2" s="487"/>
      <c r="B2" s="491"/>
      <c r="C2" s="492"/>
      <c r="D2" s="492"/>
      <c r="E2" s="492"/>
      <c r="F2" s="492"/>
      <c r="G2" s="492"/>
      <c r="H2" s="492"/>
      <c r="I2" s="492"/>
      <c r="J2" s="492"/>
      <c r="K2" s="487"/>
      <c r="L2" s="490"/>
      <c r="M2" s="487"/>
      <c r="N2" s="487"/>
      <c r="O2" s="487"/>
      <c r="P2" s="385"/>
    </row>
    <row r="3" spans="1:16" ht="17.399999999999999">
      <c r="A3" s="487"/>
      <c r="B3" s="493" t="s">
        <v>860</v>
      </c>
      <c r="C3" s="494"/>
      <c r="D3" s="495"/>
      <c r="E3" s="495"/>
      <c r="F3" s="495"/>
      <c r="G3" s="495"/>
      <c r="H3" s="495"/>
      <c r="I3" s="495"/>
      <c r="J3" s="495"/>
      <c r="K3" s="487"/>
      <c r="L3" s="490"/>
      <c r="M3" s="487"/>
      <c r="N3" s="487"/>
      <c r="O3" s="487"/>
      <c r="P3" s="385"/>
    </row>
    <row r="4" spans="1:16" ht="15.6">
      <c r="A4" s="487"/>
      <c r="B4" s="489"/>
      <c r="C4" s="489"/>
      <c r="D4" s="489"/>
      <c r="E4" s="489"/>
      <c r="F4" s="489"/>
      <c r="G4" s="489"/>
      <c r="H4" s="489"/>
      <c r="I4" s="489"/>
      <c r="J4" s="489"/>
      <c r="K4" s="487"/>
      <c r="L4" s="490"/>
      <c r="M4" s="487"/>
      <c r="N4" s="487"/>
      <c r="O4" s="487"/>
      <c r="P4" s="385"/>
    </row>
    <row r="5" spans="1:16" ht="15.6">
      <c r="A5" s="487"/>
      <c r="B5" s="564" t="s">
        <v>1105</v>
      </c>
      <c r="C5" s="551"/>
      <c r="D5" s="551"/>
      <c r="E5" s="552"/>
      <c r="F5" s="552"/>
      <c r="G5" s="552"/>
      <c r="H5" s="552"/>
      <c r="I5" s="552"/>
      <c r="J5" s="552"/>
      <c r="K5" s="553"/>
      <c r="L5" s="552"/>
      <c r="M5" s="553"/>
      <c r="N5" s="554"/>
      <c r="O5" s="487"/>
      <c r="P5" s="385"/>
    </row>
    <row r="6" spans="1:16" ht="15.6">
      <c r="A6" s="487"/>
      <c r="B6" s="565" t="s">
        <v>1112</v>
      </c>
      <c r="C6" s="566"/>
      <c r="D6" s="566"/>
      <c r="E6" s="496"/>
      <c r="F6" s="496"/>
      <c r="G6" s="496"/>
      <c r="H6" s="496"/>
      <c r="I6" s="496"/>
      <c r="J6" s="496"/>
      <c r="K6" s="490"/>
      <c r="L6" s="497"/>
      <c r="M6" s="490"/>
      <c r="N6" s="567"/>
      <c r="O6" s="487"/>
      <c r="P6" s="385"/>
    </row>
    <row r="7" spans="1:16" ht="15.6">
      <c r="A7" s="487"/>
      <c r="B7" s="568"/>
      <c r="C7" s="566"/>
      <c r="D7" s="566"/>
      <c r="E7" s="496"/>
      <c r="F7" s="496"/>
      <c r="G7" s="496"/>
      <c r="H7" s="496"/>
      <c r="I7" s="496"/>
      <c r="J7" s="496"/>
      <c r="K7" s="490"/>
      <c r="L7" s="497"/>
      <c r="M7" s="490"/>
      <c r="N7" s="567"/>
      <c r="O7" s="487"/>
      <c r="P7" s="385"/>
    </row>
    <row r="8" spans="1:16" ht="15.75" customHeight="1">
      <c r="A8" s="487"/>
      <c r="B8" s="555">
        <v>1</v>
      </c>
      <c r="C8" s="557" t="s">
        <v>1018</v>
      </c>
      <c r="D8" s="569"/>
      <c r="E8" s="569"/>
      <c r="F8" s="569"/>
      <c r="G8" s="569"/>
      <c r="H8" s="569"/>
      <c r="I8" s="569"/>
      <c r="J8" s="569"/>
      <c r="K8" s="569"/>
      <c r="L8" s="569"/>
      <c r="M8" s="569"/>
      <c r="N8" s="570"/>
      <c r="O8" s="563"/>
      <c r="P8" s="385"/>
    </row>
    <row r="9" spans="1:16" ht="15.6">
      <c r="A9" s="487"/>
      <c r="B9" s="556">
        <v>2</v>
      </c>
      <c r="C9" s="557" t="s">
        <v>1113</v>
      </c>
      <c r="D9" s="557"/>
      <c r="E9" s="535"/>
      <c r="F9" s="535"/>
      <c r="G9" s="535"/>
      <c r="H9" s="535"/>
      <c r="I9" s="535"/>
      <c r="J9" s="535"/>
      <c r="K9" s="394"/>
      <c r="L9" s="535"/>
      <c r="M9" s="394"/>
      <c r="N9" s="558"/>
      <c r="O9" s="534"/>
      <c r="P9" s="385"/>
    </row>
    <row r="10" spans="1:16" ht="15.6">
      <c r="A10" s="487"/>
      <c r="B10" s="556">
        <v>3</v>
      </c>
      <c r="C10" s="557" t="s">
        <v>1017</v>
      </c>
      <c r="D10" s="557"/>
      <c r="E10" s="535"/>
      <c r="F10" s="535"/>
      <c r="G10" s="535"/>
      <c r="H10" s="535"/>
      <c r="I10" s="535"/>
      <c r="J10" s="535"/>
      <c r="K10" s="394"/>
      <c r="L10" s="535"/>
      <c r="M10" s="394"/>
      <c r="N10" s="558"/>
      <c r="O10" s="534"/>
      <c r="P10" s="385"/>
    </row>
    <row r="11" spans="1:16" ht="15.6">
      <c r="A11" s="487"/>
      <c r="B11" s="556">
        <v>4</v>
      </c>
      <c r="C11" s="557" t="s">
        <v>1016</v>
      </c>
      <c r="D11" s="557"/>
      <c r="E11" s="535"/>
      <c r="F11" s="535"/>
      <c r="G11" s="535"/>
      <c r="H11" s="535"/>
      <c r="I11" s="535"/>
      <c r="J11" s="535"/>
      <c r="K11" s="394"/>
      <c r="L11" s="394"/>
      <c r="M11" s="394"/>
      <c r="N11" s="558"/>
      <c r="O11" s="534"/>
      <c r="P11" s="385"/>
    </row>
    <row r="12" spans="1:16" ht="15.6">
      <c r="A12" s="487"/>
      <c r="B12" s="556">
        <v>5</v>
      </c>
      <c r="C12" s="557" t="s">
        <v>1015</v>
      </c>
      <c r="D12" s="535"/>
      <c r="E12" s="535"/>
      <c r="F12" s="535"/>
      <c r="G12" s="535"/>
      <c r="H12" s="535"/>
      <c r="I12" s="535"/>
      <c r="J12" s="535"/>
      <c r="K12" s="394"/>
      <c r="L12" s="394"/>
      <c r="M12" s="394"/>
      <c r="N12" s="558"/>
      <c r="O12" s="534"/>
      <c r="P12" s="385"/>
    </row>
    <row r="13" spans="1:16" ht="15.6">
      <c r="A13" s="487"/>
      <c r="B13" s="559"/>
      <c r="C13" s="560"/>
      <c r="D13" s="560"/>
      <c r="E13" s="560"/>
      <c r="F13" s="560"/>
      <c r="G13" s="560"/>
      <c r="H13" s="560"/>
      <c r="I13" s="560"/>
      <c r="J13" s="560"/>
      <c r="K13" s="561"/>
      <c r="L13" s="561"/>
      <c r="M13" s="561"/>
      <c r="N13" s="562"/>
      <c r="O13" s="534"/>
      <c r="P13" s="385"/>
    </row>
    <row r="14" spans="1:16" s="523" customFormat="1" ht="15.6">
      <c r="A14" s="487"/>
      <c r="B14" s="535"/>
      <c r="C14" s="535"/>
      <c r="D14" s="535"/>
      <c r="E14" s="535"/>
      <c r="F14" s="535"/>
      <c r="G14" s="535"/>
      <c r="H14" s="535"/>
      <c r="I14" s="535"/>
      <c r="J14" s="535"/>
      <c r="K14" s="394"/>
      <c r="L14" s="394"/>
      <c r="M14" s="394"/>
      <c r="N14" s="394"/>
      <c r="O14" s="534"/>
      <c r="P14" s="385"/>
    </row>
    <row r="15" spans="1:16" ht="21">
      <c r="A15" s="498"/>
      <c r="B15" s="536" t="s">
        <v>861</v>
      </c>
      <c r="C15" s="537"/>
      <c r="D15" s="537"/>
      <c r="E15" s="537"/>
      <c r="F15" s="537"/>
      <c r="G15" s="537"/>
      <c r="H15" s="537"/>
      <c r="I15" s="537"/>
      <c r="J15" s="537"/>
      <c r="K15" s="538"/>
      <c r="L15" s="539"/>
      <c r="M15" s="538"/>
      <c r="N15" s="538"/>
      <c r="O15" s="538"/>
      <c r="P15" s="388"/>
    </row>
    <row r="16" spans="1:16" ht="15.6">
      <c r="A16" s="487"/>
      <c r="B16" s="533"/>
      <c r="C16" s="533"/>
      <c r="D16" s="533"/>
      <c r="E16" s="533"/>
      <c r="F16" s="533"/>
      <c r="G16" s="533"/>
      <c r="H16" s="533"/>
      <c r="I16" s="533"/>
      <c r="J16" s="533"/>
      <c r="K16" s="534"/>
      <c r="L16" s="394"/>
      <c r="M16" s="534"/>
      <c r="N16" s="534"/>
      <c r="O16" s="534"/>
      <c r="P16" s="385"/>
    </row>
    <row r="17" spans="1:16" ht="15.6">
      <c r="A17" s="487"/>
      <c r="B17" s="540" t="s">
        <v>1106</v>
      </c>
      <c r="C17" s="533"/>
      <c r="D17" s="533"/>
      <c r="E17" s="533"/>
      <c r="F17" s="533"/>
      <c r="G17" s="533"/>
      <c r="H17" s="533"/>
      <c r="I17" s="533"/>
      <c r="J17" s="533"/>
      <c r="K17" s="534"/>
      <c r="L17" s="394"/>
      <c r="M17" s="534"/>
      <c r="N17" s="534"/>
      <c r="O17" s="534"/>
      <c r="P17" s="385"/>
    </row>
    <row r="18" spans="1:16" ht="15.6">
      <c r="A18" s="487"/>
      <c r="B18" s="571" t="s">
        <v>1116</v>
      </c>
      <c r="C18" s="572"/>
      <c r="D18" s="572"/>
      <c r="E18" s="572"/>
      <c r="F18" s="572"/>
      <c r="G18" s="572"/>
      <c r="H18" s="572"/>
      <c r="I18" s="572"/>
      <c r="J18" s="572"/>
      <c r="K18" s="573"/>
      <c r="L18" s="573"/>
      <c r="M18" s="573"/>
      <c r="N18" s="574"/>
      <c r="O18" s="534"/>
      <c r="P18" s="385"/>
    </row>
    <row r="19" spans="1:16" s="522" customFormat="1" ht="15.6">
      <c r="A19" s="487"/>
      <c r="B19" s="575" t="s">
        <v>1107</v>
      </c>
      <c r="C19" s="535"/>
      <c r="D19" s="535"/>
      <c r="E19" s="535"/>
      <c r="F19" s="535"/>
      <c r="G19" s="535"/>
      <c r="H19" s="535"/>
      <c r="I19" s="535"/>
      <c r="J19" s="535"/>
      <c r="K19" s="394"/>
      <c r="L19" s="394"/>
      <c r="M19" s="394"/>
      <c r="N19" s="558"/>
      <c r="O19" s="534"/>
      <c r="P19" s="385"/>
    </row>
    <row r="20" spans="1:16" s="486" customFormat="1" ht="15.6">
      <c r="A20" s="487"/>
      <c r="B20" s="575" t="s">
        <v>1209</v>
      </c>
      <c r="C20" s="535"/>
      <c r="D20" s="535"/>
      <c r="E20" s="535"/>
      <c r="F20" s="535"/>
      <c r="G20" s="535"/>
      <c r="H20" s="535"/>
      <c r="I20" s="535"/>
      <c r="J20" s="535"/>
      <c r="K20" s="394"/>
      <c r="L20" s="394"/>
      <c r="M20" s="394"/>
      <c r="N20" s="558"/>
      <c r="O20" s="534"/>
      <c r="P20" s="385"/>
    </row>
    <row r="21" spans="1:16" ht="15.6">
      <c r="A21" s="487"/>
      <c r="B21" s="575" t="s">
        <v>1115</v>
      </c>
      <c r="C21" s="535"/>
      <c r="D21" s="535"/>
      <c r="E21" s="535"/>
      <c r="F21" s="535"/>
      <c r="G21" s="535"/>
      <c r="H21" s="535"/>
      <c r="I21" s="535"/>
      <c r="J21" s="535"/>
      <c r="K21" s="394"/>
      <c r="L21" s="394"/>
      <c r="M21" s="394"/>
      <c r="N21" s="558"/>
      <c r="O21" s="534"/>
      <c r="P21" s="385"/>
    </row>
    <row r="22" spans="1:16" s="523" customFormat="1" ht="15.6">
      <c r="A22" s="487"/>
      <c r="B22" s="576"/>
      <c r="C22" s="560"/>
      <c r="D22" s="560"/>
      <c r="E22" s="560"/>
      <c r="F22" s="560"/>
      <c r="G22" s="560"/>
      <c r="H22" s="560"/>
      <c r="I22" s="560"/>
      <c r="J22" s="560"/>
      <c r="K22" s="561"/>
      <c r="L22" s="561"/>
      <c r="M22" s="561"/>
      <c r="N22" s="562"/>
      <c r="O22" s="534"/>
      <c r="P22" s="385"/>
    </row>
    <row r="23" spans="1:16" s="523" customFormat="1" ht="15.6">
      <c r="A23" s="487"/>
      <c r="B23" s="557"/>
      <c r="C23" s="535"/>
      <c r="D23" s="535"/>
      <c r="E23" s="535"/>
      <c r="F23" s="535"/>
      <c r="G23" s="535"/>
      <c r="H23" s="535"/>
      <c r="I23" s="535"/>
      <c r="J23" s="535"/>
      <c r="K23" s="394"/>
      <c r="L23" s="394"/>
      <c r="M23" s="394"/>
      <c r="N23" s="394"/>
      <c r="O23" s="534"/>
      <c r="P23" s="385"/>
    </row>
    <row r="24" spans="1:16" s="486" customFormat="1" ht="15.6">
      <c r="A24" s="487"/>
      <c r="B24" s="540" t="s">
        <v>1194</v>
      </c>
      <c r="C24" s="533"/>
      <c r="D24" s="533"/>
      <c r="E24" s="533"/>
      <c r="F24" s="533"/>
      <c r="G24" s="533"/>
      <c r="H24" s="533"/>
      <c r="I24" s="533"/>
      <c r="J24" s="533"/>
      <c r="K24" s="534"/>
      <c r="L24" s="394"/>
      <c r="M24" s="534"/>
      <c r="N24" s="534"/>
      <c r="O24" s="534"/>
      <c r="P24" s="385"/>
    </row>
    <row r="25" spans="1:16" s="486" customFormat="1" ht="15.6">
      <c r="A25" s="487"/>
      <c r="B25" s="571" t="s">
        <v>1195</v>
      </c>
      <c r="C25" s="572"/>
      <c r="D25" s="572"/>
      <c r="E25" s="572"/>
      <c r="F25" s="572"/>
      <c r="G25" s="572"/>
      <c r="H25" s="572"/>
      <c r="I25" s="572"/>
      <c r="J25" s="572"/>
      <c r="K25" s="573"/>
      <c r="L25" s="573"/>
      <c r="M25" s="573"/>
      <c r="N25" s="574"/>
      <c r="O25" s="534"/>
      <c r="P25" s="385"/>
    </row>
    <row r="26" spans="1:16" s="522" customFormat="1" ht="15.6">
      <c r="A26" s="487"/>
      <c r="B26" s="575" t="s">
        <v>1114</v>
      </c>
      <c r="C26" s="535"/>
      <c r="D26" s="535"/>
      <c r="E26" s="535"/>
      <c r="F26" s="535"/>
      <c r="G26" s="535"/>
      <c r="H26" s="535"/>
      <c r="I26" s="535"/>
      <c r="J26" s="535"/>
      <c r="K26" s="394"/>
      <c r="L26" s="394"/>
      <c r="M26" s="394"/>
      <c r="N26" s="558"/>
      <c r="O26" s="534"/>
      <c r="P26" s="385"/>
    </row>
    <row r="27" spans="1:16" s="486" customFormat="1" ht="15.75" customHeight="1">
      <c r="A27" s="487"/>
      <c r="B27" s="575" t="s">
        <v>1209</v>
      </c>
      <c r="C27" s="535"/>
      <c r="D27" s="535"/>
      <c r="E27" s="535"/>
      <c r="F27" s="535"/>
      <c r="G27" s="535"/>
      <c r="H27" s="535"/>
      <c r="I27" s="535"/>
      <c r="J27" s="535"/>
      <c r="K27" s="394"/>
      <c r="L27" s="394"/>
      <c r="M27" s="394"/>
      <c r="N27" s="558"/>
      <c r="O27" s="534"/>
      <c r="P27" s="385"/>
    </row>
    <row r="28" spans="1:16" s="523" customFormat="1" ht="15.75" customHeight="1">
      <c r="A28" s="487"/>
      <c r="B28" s="575" t="s">
        <v>1115</v>
      </c>
      <c r="C28" s="535"/>
      <c r="D28" s="535"/>
      <c r="E28" s="535"/>
      <c r="F28" s="535"/>
      <c r="G28" s="535"/>
      <c r="H28" s="535"/>
      <c r="I28" s="535"/>
      <c r="J28" s="535"/>
      <c r="K28" s="394"/>
      <c r="L28" s="394"/>
      <c r="M28" s="394"/>
      <c r="N28" s="558"/>
      <c r="O28" s="534"/>
      <c r="P28" s="385"/>
    </row>
    <row r="29" spans="1:16" s="486" customFormat="1" ht="15.6">
      <c r="A29" s="487"/>
      <c r="B29" s="576"/>
      <c r="C29" s="560"/>
      <c r="D29" s="560"/>
      <c r="E29" s="560"/>
      <c r="F29" s="560"/>
      <c r="G29" s="560"/>
      <c r="H29" s="560"/>
      <c r="I29" s="560"/>
      <c r="J29" s="560"/>
      <c r="K29" s="561"/>
      <c r="L29" s="561"/>
      <c r="M29" s="561"/>
      <c r="N29" s="562"/>
      <c r="O29" s="534"/>
      <c r="P29" s="385"/>
    </row>
    <row r="30" spans="1:16" s="523" customFormat="1" ht="15.6">
      <c r="A30" s="487"/>
      <c r="B30" s="557"/>
      <c r="C30" s="535"/>
      <c r="D30" s="535"/>
      <c r="E30" s="535"/>
      <c r="F30" s="535"/>
      <c r="G30" s="535"/>
      <c r="H30" s="535"/>
      <c r="I30" s="535"/>
      <c r="J30" s="535"/>
      <c r="K30" s="394"/>
      <c r="L30" s="394"/>
      <c r="M30" s="394"/>
      <c r="N30" s="394"/>
      <c r="O30" s="534"/>
      <c r="P30" s="385"/>
    </row>
    <row r="31" spans="1:16" ht="15.6">
      <c r="A31" s="487"/>
      <c r="B31" s="540" t="s">
        <v>862</v>
      </c>
      <c r="C31" s="533"/>
      <c r="D31" s="533"/>
      <c r="E31" s="533"/>
      <c r="F31" s="533"/>
      <c r="G31" s="533"/>
      <c r="H31" s="533"/>
      <c r="I31" s="533"/>
      <c r="J31" s="533"/>
      <c r="K31" s="534"/>
      <c r="L31" s="394"/>
      <c r="M31" s="534"/>
      <c r="N31" s="534"/>
      <c r="O31" s="534"/>
      <c r="P31" s="385"/>
    </row>
    <row r="32" spans="1:16" s="523" customFormat="1" ht="15.6">
      <c r="A32" s="487"/>
      <c r="B32" s="578" t="s">
        <v>1117</v>
      </c>
      <c r="C32" s="572"/>
      <c r="D32" s="572"/>
      <c r="E32" s="572"/>
      <c r="F32" s="572"/>
      <c r="G32" s="572"/>
      <c r="H32" s="572"/>
      <c r="I32" s="572"/>
      <c r="J32" s="572"/>
      <c r="K32" s="573"/>
      <c r="L32" s="573"/>
      <c r="M32" s="573"/>
      <c r="N32" s="574"/>
      <c r="O32" s="534"/>
      <c r="P32" s="385"/>
    </row>
    <row r="33" spans="1:16" s="523" customFormat="1" ht="15.6">
      <c r="A33" s="487"/>
      <c r="B33" s="579" t="s">
        <v>1211</v>
      </c>
      <c r="C33" s="535"/>
      <c r="D33" s="535"/>
      <c r="E33" s="535"/>
      <c r="F33" s="535"/>
      <c r="G33" s="535"/>
      <c r="H33" s="535"/>
      <c r="I33" s="535"/>
      <c r="J33" s="535"/>
      <c r="K33" s="394"/>
      <c r="L33" s="394"/>
      <c r="M33" s="394"/>
      <c r="N33" s="558"/>
      <c r="O33" s="534"/>
      <c r="P33" s="385"/>
    </row>
    <row r="34" spans="1:16" s="523" customFormat="1" ht="15.6">
      <c r="A34" s="487"/>
      <c r="B34" s="579" t="s">
        <v>1118</v>
      </c>
      <c r="C34" s="535"/>
      <c r="D34" s="535"/>
      <c r="E34" s="535"/>
      <c r="F34" s="535"/>
      <c r="G34" s="535"/>
      <c r="H34" s="535"/>
      <c r="I34" s="535"/>
      <c r="J34" s="535"/>
      <c r="K34" s="394"/>
      <c r="L34" s="394"/>
      <c r="M34" s="394"/>
      <c r="N34" s="558"/>
      <c r="O34" s="534"/>
      <c r="P34" s="385"/>
    </row>
    <row r="35" spans="1:16" ht="15.6">
      <c r="A35" s="487"/>
      <c r="B35" s="580" t="s">
        <v>1210</v>
      </c>
      <c r="C35" s="581"/>
      <c r="D35" s="581"/>
      <c r="E35" s="581"/>
      <c r="F35" s="581"/>
      <c r="G35" s="581"/>
      <c r="H35" s="581"/>
      <c r="I35" s="581"/>
      <c r="J35" s="581"/>
      <c r="K35" s="582"/>
      <c r="L35" s="582"/>
      <c r="M35" s="582"/>
      <c r="N35" s="583"/>
      <c r="O35" s="487"/>
      <c r="P35" s="385"/>
    </row>
    <row r="36" spans="1:16" s="523" customFormat="1" ht="15.6">
      <c r="A36" s="487"/>
      <c r="B36" s="585"/>
      <c r="C36" s="496"/>
      <c r="D36" s="496"/>
      <c r="E36" s="496"/>
      <c r="F36" s="496"/>
      <c r="G36" s="496"/>
      <c r="H36" s="496"/>
      <c r="I36" s="496"/>
      <c r="J36" s="496"/>
      <c r="K36" s="490"/>
      <c r="L36" s="490"/>
      <c r="M36" s="490"/>
      <c r="N36" s="490"/>
      <c r="O36" s="487"/>
      <c r="P36" s="385"/>
    </row>
    <row r="37" spans="1:16" s="521" customFormat="1" ht="15.6">
      <c r="A37" s="487"/>
      <c r="B37" s="540" t="s">
        <v>1102</v>
      </c>
      <c r="C37" s="533"/>
      <c r="D37" s="533"/>
      <c r="E37" s="533"/>
      <c r="F37" s="533"/>
      <c r="G37" s="533"/>
      <c r="H37" s="533"/>
      <c r="I37" s="533"/>
      <c r="J37" s="533"/>
      <c r="K37" s="534"/>
      <c r="L37" s="394"/>
      <c r="M37" s="534"/>
      <c r="N37" s="534"/>
      <c r="O37" s="534"/>
      <c r="P37" s="385"/>
    </row>
    <row r="38" spans="1:16" s="521" customFormat="1" ht="15.6">
      <c r="A38" s="487"/>
      <c r="B38" s="571" t="s">
        <v>1212</v>
      </c>
      <c r="C38" s="572"/>
      <c r="D38" s="572"/>
      <c r="E38" s="572"/>
      <c r="F38" s="572"/>
      <c r="G38" s="572"/>
      <c r="H38" s="572"/>
      <c r="I38" s="572"/>
      <c r="J38" s="572"/>
      <c r="K38" s="573"/>
      <c r="L38" s="573"/>
      <c r="M38" s="573"/>
      <c r="N38" s="574"/>
      <c r="O38" s="534"/>
      <c r="P38" s="385"/>
    </row>
    <row r="39" spans="1:16" s="523" customFormat="1" ht="15.6">
      <c r="A39" s="487"/>
      <c r="B39" s="577"/>
      <c r="C39" s="560"/>
      <c r="D39" s="560"/>
      <c r="E39" s="560"/>
      <c r="F39" s="560"/>
      <c r="G39" s="560"/>
      <c r="H39" s="560"/>
      <c r="I39" s="560"/>
      <c r="J39" s="560"/>
      <c r="K39" s="561"/>
      <c r="L39" s="561"/>
      <c r="M39" s="561"/>
      <c r="N39" s="562"/>
      <c r="O39" s="534"/>
      <c r="P39" s="385"/>
    </row>
    <row r="40" spans="1:16" s="523" customFormat="1" ht="15.6">
      <c r="A40" s="487"/>
      <c r="B40" s="584"/>
      <c r="C40" s="535"/>
      <c r="D40" s="535"/>
      <c r="E40" s="535"/>
      <c r="F40" s="535"/>
      <c r="G40" s="535"/>
      <c r="H40" s="535"/>
      <c r="I40" s="535"/>
      <c r="J40" s="535"/>
      <c r="K40" s="394"/>
      <c r="L40" s="394"/>
      <c r="M40" s="394"/>
      <c r="N40" s="394"/>
      <c r="O40" s="534"/>
      <c r="P40" s="385"/>
    </row>
    <row r="41" spans="1:16" ht="15.6" hidden="1">
      <c r="A41" s="385"/>
      <c r="B41" s="386"/>
      <c r="C41" s="386"/>
      <c r="D41" s="386"/>
      <c r="E41" s="386"/>
      <c r="F41" s="386"/>
      <c r="G41" s="386"/>
      <c r="H41" s="386"/>
      <c r="I41" s="386"/>
      <c r="J41" s="386"/>
      <c r="K41" s="385"/>
      <c r="L41" s="394"/>
      <c r="M41" s="385"/>
      <c r="N41" s="385"/>
      <c r="O41" s="385"/>
      <c r="P41" s="385"/>
    </row>
    <row r="42" spans="1:16" ht="15.6" hidden="1">
      <c r="A42" s="385"/>
      <c r="B42" s="387" t="s">
        <v>509</v>
      </c>
      <c r="C42" s="386"/>
      <c r="D42" s="386"/>
      <c r="E42" s="386"/>
      <c r="F42" s="386"/>
      <c r="G42" s="386"/>
      <c r="H42" s="386"/>
      <c r="I42" s="386"/>
      <c r="J42" s="386"/>
      <c r="K42" s="385"/>
      <c r="L42" s="394"/>
      <c r="M42" s="385"/>
      <c r="N42" s="385"/>
      <c r="O42" s="385"/>
      <c r="P42" s="385"/>
    </row>
    <row r="43" spans="1:16" ht="15.6" hidden="1">
      <c r="A43" s="385"/>
      <c r="B43" s="389" t="s">
        <v>1099</v>
      </c>
      <c r="C43" s="386"/>
      <c r="D43" s="386"/>
      <c r="E43" s="386"/>
      <c r="F43" s="386"/>
      <c r="G43" s="386"/>
      <c r="H43" s="386"/>
      <c r="I43" s="386"/>
      <c r="J43" s="386"/>
      <c r="K43" s="385"/>
      <c r="L43" s="394"/>
      <c r="M43" s="385"/>
      <c r="N43" s="385"/>
      <c r="O43" s="385"/>
      <c r="P43" s="385"/>
    </row>
    <row r="44" spans="1:16" ht="15.6" hidden="1">
      <c r="A44" s="385"/>
      <c r="B44" s="386"/>
      <c r="C44" s="386"/>
      <c r="D44" s="386"/>
      <c r="E44" s="386"/>
      <c r="F44" s="386"/>
      <c r="G44" s="386"/>
      <c r="H44" s="386"/>
      <c r="I44" s="386"/>
      <c r="J44" s="386"/>
      <c r="K44" s="385"/>
      <c r="L44" s="394"/>
      <c r="M44" s="385"/>
      <c r="N44" s="385"/>
      <c r="O44" s="385"/>
      <c r="P44" s="385"/>
    </row>
    <row r="45" spans="1:16" ht="15.6" hidden="1">
      <c r="A45" s="385"/>
      <c r="B45" s="387" t="s">
        <v>510</v>
      </c>
      <c r="C45" s="386"/>
      <c r="D45" s="386"/>
      <c r="E45" s="386"/>
      <c r="F45" s="386"/>
      <c r="G45" s="386"/>
      <c r="H45" s="386"/>
      <c r="I45" s="386"/>
      <c r="J45" s="386"/>
      <c r="K45" s="385"/>
      <c r="L45" s="394"/>
      <c r="M45" s="385"/>
      <c r="N45" s="385"/>
      <c r="O45" s="385"/>
      <c r="P45" s="385"/>
    </row>
    <row r="46" spans="1:16" ht="15.6" hidden="1">
      <c r="A46" s="385"/>
      <c r="B46" s="389" t="s">
        <v>1014</v>
      </c>
      <c r="C46" s="391"/>
      <c r="D46" s="391"/>
      <c r="E46" s="391"/>
      <c r="F46" s="391"/>
      <c r="G46" s="391"/>
      <c r="H46" s="391"/>
      <c r="I46" s="391"/>
      <c r="J46" s="391"/>
      <c r="K46" s="385"/>
      <c r="L46" s="394"/>
      <c r="M46" s="385"/>
      <c r="N46" s="385"/>
      <c r="O46" s="385"/>
      <c r="P46" s="385"/>
    </row>
    <row r="47" spans="1:16" ht="15.6" hidden="1">
      <c r="A47" s="385"/>
      <c r="B47" s="390"/>
      <c r="C47" s="391"/>
      <c r="D47" s="391"/>
      <c r="E47" s="391"/>
      <c r="F47" s="391"/>
      <c r="G47" s="391"/>
      <c r="H47" s="391"/>
      <c r="I47" s="391"/>
      <c r="J47" s="391"/>
      <c r="K47" s="385"/>
      <c r="L47" s="394"/>
      <c r="M47" s="385"/>
      <c r="N47" s="385"/>
      <c r="O47" s="385"/>
      <c r="P47" s="385"/>
    </row>
    <row r="48" spans="1:16" ht="15.6" hidden="1">
      <c r="A48" s="385"/>
      <c r="B48" s="387" t="s">
        <v>932</v>
      </c>
      <c r="C48" s="386"/>
      <c r="D48" s="386"/>
      <c r="E48" s="386"/>
      <c r="F48" s="386"/>
      <c r="G48" s="386"/>
      <c r="H48" s="386"/>
      <c r="I48" s="386"/>
      <c r="J48" s="386"/>
      <c r="K48" s="385"/>
      <c r="L48" s="394"/>
      <c r="M48" s="385"/>
      <c r="N48" s="385"/>
      <c r="O48" s="385"/>
      <c r="P48" s="385"/>
    </row>
    <row r="49" spans="1:16" ht="15.6" hidden="1">
      <c r="A49" s="385"/>
      <c r="B49" s="389" t="s">
        <v>1010</v>
      </c>
      <c r="C49" s="386"/>
      <c r="D49" s="386"/>
      <c r="E49" s="386"/>
      <c r="F49" s="386"/>
      <c r="G49" s="386"/>
      <c r="H49" s="386"/>
      <c r="I49" s="386"/>
      <c r="J49" s="386"/>
      <c r="K49" s="385"/>
      <c r="L49" s="394"/>
      <c r="M49" s="385"/>
      <c r="N49" s="385"/>
      <c r="O49" s="385"/>
      <c r="P49" s="385"/>
    </row>
    <row r="50" spans="1:16" ht="15.6" hidden="1">
      <c r="A50" s="385"/>
      <c r="B50" s="386"/>
      <c r="C50" s="386"/>
      <c r="D50" s="386"/>
      <c r="E50" s="386"/>
      <c r="F50" s="386"/>
      <c r="G50" s="386"/>
      <c r="H50" s="386"/>
      <c r="I50" s="386"/>
      <c r="J50" s="386"/>
      <c r="K50" s="385"/>
      <c r="L50" s="394"/>
      <c r="M50" s="385"/>
      <c r="N50" s="385"/>
      <c r="O50" s="385"/>
      <c r="P50" s="385"/>
    </row>
    <row r="51" spans="1:16" ht="15.6" hidden="1">
      <c r="A51" s="385"/>
      <c r="B51" s="387" t="s">
        <v>795</v>
      </c>
      <c r="C51" s="393"/>
      <c r="D51" s="393"/>
      <c r="E51" s="393"/>
      <c r="F51" s="393"/>
      <c r="G51" s="393"/>
      <c r="H51" s="393"/>
      <c r="I51" s="393"/>
      <c r="J51" s="393"/>
      <c r="K51" s="385"/>
      <c r="L51" s="394"/>
      <c r="M51" s="385"/>
      <c r="N51" s="385"/>
      <c r="O51" s="385"/>
      <c r="P51" s="385"/>
    </row>
    <row r="52" spans="1:16" ht="15.6" hidden="1">
      <c r="A52" s="385"/>
      <c r="B52" s="389" t="s">
        <v>1012</v>
      </c>
      <c r="C52" s="393"/>
      <c r="D52" s="393"/>
      <c r="E52" s="393"/>
      <c r="F52" s="393"/>
      <c r="G52" s="393"/>
      <c r="H52" s="393"/>
      <c r="I52" s="393"/>
      <c r="J52" s="393"/>
      <c r="K52" s="385"/>
      <c r="L52" s="394"/>
      <c r="M52" s="385"/>
      <c r="N52" s="385"/>
      <c r="O52" s="385"/>
      <c r="P52" s="385"/>
    </row>
    <row r="53" spans="1:16" ht="15.6" hidden="1">
      <c r="A53" s="385"/>
      <c r="B53" s="389"/>
      <c r="C53" s="393"/>
      <c r="D53" s="393"/>
      <c r="E53" s="393"/>
      <c r="F53" s="393"/>
      <c r="G53" s="393"/>
      <c r="H53" s="393"/>
      <c r="I53" s="393"/>
      <c r="J53" s="393"/>
      <c r="K53" s="385"/>
      <c r="L53" s="394"/>
      <c r="M53" s="385"/>
      <c r="N53" s="385"/>
      <c r="O53" s="385"/>
      <c r="P53" s="385"/>
    </row>
    <row r="54" spans="1:16" ht="15.6" hidden="1">
      <c r="A54" s="385"/>
      <c r="B54" s="387" t="s">
        <v>912</v>
      </c>
      <c r="C54" s="393"/>
      <c r="D54" s="393"/>
      <c r="E54" s="393"/>
      <c r="F54" s="393"/>
      <c r="G54" s="393"/>
      <c r="H54" s="393"/>
      <c r="I54" s="393"/>
      <c r="J54" s="393"/>
      <c r="K54" s="385"/>
      <c r="L54" s="394"/>
      <c r="M54" s="385"/>
      <c r="N54" s="385"/>
      <c r="O54" s="385"/>
      <c r="P54" s="385"/>
    </row>
    <row r="55" spans="1:16" ht="15.6" hidden="1">
      <c r="A55" s="385"/>
      <c r="B55" s="389" t="s">
        <v>1011</v>
      </c>
      <c r="C55" s="393"/>
      <c r="D55" s="393"/>
      <c r="E55" s="393"/>
      <c r="F55" s="393"/>
      <c r="G55" s="393"/>
      <c r="H55" s="393"/>
      <c r="I55" s="393"/>
      <c r="J55" s="393"/>
      <c r="K55" s="385"/>
      <c r="L55" s="394"/>
      <c r="M55" s="385"/>
      <c r="N55" s="385"/>
      <c r="O55" s="385"/>
      <c r="P55" s="385"/>
    </row>
    <row r="56" spans="1:16" ht="15.6" hidden="1">
      <c r="A56" s="385"/>
      <c r="B56" s="391"/>
      <c r="C56" s="393"/>
      <c r="D56" s="393"/>
      <c r="E56" s="393"/>
      <c r="F56" s="393"/>
      <c r="G56" s="393"/>
      <c r="H56" s="393"/>
      <c r="I56" s="393"/>
      <c r="J56" s="393"/>
      <c r="K56" s="385"/>
      <c r="L56" s="394"/>
      <c r="M56" s="385"/>
      <c r="N56" s="385"/>
      <c r="O56" s="385"/>
      <c r="P56" s="385"/>
    </row>
    <row r="57" spans="1:16" ht="15.6" hidden="1">
      <c r="A57" s="385"/>
      <c r="B57" s="387" t="s">
        <v>1053</v>
      </c>
      <c r="C57" s="393"/>
      <c r="D57" s="393"/>
      <c r="E57" s="393"/>
      <c r="F57" s="393"/>
      <c r="G57" s="393"/>
      <c r="H57" s="393"/>
      <c r="I57" s="393"/>
      <c r="J57" s="393"/>
      <c r="K57" s="385"/>
      <c r="L57" s="394"/>
      <c r="M57" s="385"/>
      <c r="N57" s="385"/>
      <c r="O57" s="385"/>
      <c r="P57" s="385"/>
    </row>
    <row r="58" spans="1:16" ht="15.6" hidden="1">
      <c r="A58" s="385"/>
      <c r="B58" s="389" t="s">
        <v>1054</v>
      </c>
      <c r="C58" s="393"/>
      <c r="D58" s="393"/>
      <c r="E58" s="393"/>
      <c r="F58" s="393"/>
      <c r="G58" s="393"/>
      <c r="H58" s="393"/>
      <c r="I58" s="393"/>
      <c r="J58" s="393"/>
      <c r="K58" s="385"/>
      <c r="L58" s="394"/>
      <c r="M58" s="385"/>
      <c r="N58" s="385"/>
      <c r="O58" s="385"/>
      <c r="P58" s="385"/>
    </row>
    <row r="59" spans="1:16" ht="15.6" hidden="1">
      <c r="A59" s="385"/>
      <c r="B59" s="390"/>
      <c r="C59" s="393"/>
      <c r="D59" s="393"/>
      <c r="E59" s="393"/>
      <c r="F59" s="393"/>
      <c r="G59" s="393"/>
      <c r="H59" s="393"/>
      <c r="I59" s="393"/>
      <c r="J59" s="393"/>
      <c r="K59" s="385"/>
      <c r="L59" s="394"/>
      <c r="M59" s="385"/>
      <c r="N59" s="385"/>
      <c r="O59" s="385"/>
      <c r="P59" s="385"/>
    </row>
    <row r="60" spans="1:16" ht="15.6" hidden="1">
      <c r="A60" s="385"/>
      <c r="B60" s="392" t="s">
        <v>512</v>
      </c>
      <c r="C60" s="391"/>
      <c r="D60" s="391"/>
      <c r="E60" s="391"/>
      <c r="F60" s="391"/>
      <c r="G60" s="391"/>
      <c r="H60" s="391"/>
      <c r="I60" s="391"/>
      <c r="J60" s="391"/>
      <c r="K60" s="385"/>
      <c r="L60" s="394"/>
      <c r="M60" s="385"/>
      <c r="N60" s="385"/>
      <c r="O60" s="385"/>
      <c r="P60" s="385"/>
    </row>
    <row r="61" spans="1:16" ht="15.6" hidden="1">
      <c r="A61" s="385"/>
      <c r="B61" s="389" t="s">
        <v>1013</v>
      </c>
      <c r="C61" s="391"/>
      <c r="D61" s="391"/>
      <c r="E61" s="391"/>
      <c r="F61" s="391"/>
      <c r="G61" s="391"/>
      <c r="H61" s="391"/>
      <c r="I61" s="391"/>
      <c r="J61" s="391"/>
      <c r="K61" s="385"/>
      <c r="L61" s="394"/>
      <c r="M61" s="385"/>
      <c r="N61" s="385"/>
      <c r="O61" s="385"/>
      <c r="P61" s="385"/>
    </row>
    <row r="62" spans="1:16" ht="15.6" hidden="1">
      <c r="A62" s="385"/>
      <c r="B62" s="390"/>
      <c r="C62" s="391"/>
      <c r="D62" s="391"/>
      <c r="E62" s="391"/>
      <c r="F62" s="391"/>
      <c r="G62" s="391"/>
      <c r="H62" s="391"/>
      <c r="I62" s="391"/>
      <c r="J62" s="391"/>
      <c r="K62" s="385"/>
      <c r="L62" s="394"/>
      <c r="M62" s="385"/>
      <c r="N62" s="385"/>
      <c r="O62" s="385"/>
      <c r="P62" s="385"/>
    </row>
    <row r="63" spans="1:16" ht="15.6" hidden="1">
      <c r="A63" s="385"/>
      <c r="B63" s="392"/>
      <c r="C63" s="391"/>
      <c r="D63" s="391"/>
      <c r="E63" s="391"/>
      <c r="F63" s="391"/>
      <c r="G63" s="391"/>
      <c r="H63" s="391"/>
      <c r="I63" s="391"/>
      <c r="J63" s="391"/>
      <c r="K63" s="385"/>
      <c r="L63" s="394"/>
      <c r="M63" s="385"/>
      <c r="N63" s="385"/>
      <c r="O63" s="385"/>
      <c r="P63" s="385"/>
    </row>
    <row r="64" spans="1:16" ht="15.6" hidden="1">
      <c r="A64" s="385"/>
      <c r="B64" s="390"/>
      <c r="C64" s="391"/>
      <c r="D64" s="391"/>
      <c r="E64" s="391"/>
      <c r="F64" s="391"/>
      <c r="G64" s="391"/>
      <c r="H64" s="391"/>
      <c r="I64" s="391"/>
      <c r="J64" s="391"/>
      <c r="K64" s="385"/>
      <c r="L64" s="394"/>
      <c r="M64" s="385"/>
      <c r="N64" s="385"/>
      <c r="O64" s="385"/>
      <c r="P64" s="385"/>
    </row>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row r="85"/>
    <row r="86"/>
    <row r="87"/>
    <row r="88"/>
    <row r="89"/>
    <row r="90"/>
    <row r="91"/>
    <row r="92"/>
    <row r="93"/>
    <row r="94"/>
    <row r="95"/>
    <row r="96"/>
    <row r="97"/>
    <row r="98"/>
    <row r="99"/>
    <row r="100"/>
    <row r="101"/>
    <row r="102"/>
    <row r="103"/>
  </sheetData>
  <pageMargins left="0.2" right="0.2" top="0.75" bottom="0.75" header="0.3" footer="0.3"/>
  <pageSetup scale="85"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pageSetUpPr fitToPage="1"/>
  </sheetPr>
  <dimension ref="A1:Q34"/>
  <sheetViews>
    <sheetView topLeftCell="I1" zoomScale="170" zoomScaleNormal="170" workbookViewId="0"/>
  </sheetViews>
  <sheetFormatPr defaultRowHeight="13.2"/>
  <cols>
    <col min="1" max="1" width="12.77734375" style="243" customWidth="1"/>
    <col min="2" max="2" width="0" hidden="1" customWidth="1"/>
    <col min="3" max="3" width="11.33203125" customWidth="1"/>
    <col min="4" max="4" width="9" customWidth="1"/>
    <col min="5" max="5" width="13" style="39" customWidth="1"/>
    <col min="6" max="6" width="17.44140625" customWidth="1"/>
    <col min="7" max="7" width="72" style="160" customWidth="1"/>
    <col min="8" max="8" width="48.109375" customWidth="1"/>
    <col min="9" max="9" width="61.109375" customWidth="1"/>
    <col min="10" max="10" width="43.33203125" customWidth="1"/>
    <col min="11" max="11" width="44" customWidth="1"/>
    <col min="12" max="12" width="23" customWidth="1"/>
    <col min="13" max="13" width="22.6640625" style="4" customWidth="1"/>
    <col min="14" max="14" width="13.109375" style="4" customWidth="1"/>
  </cols>
  <sheetData>
    <row r="1" spans="1:17">
      <c r="A1" s="274" t="s">
        <v>778</v>
      </c>
      <c r="B1" s="275"/>
      <c r="C1" s="275"/>
      <c r="D1" s="275"/>
      <c r="E1" s="276"/>
      <c r="G1" s="277"/>
      <c r="H1" s="275"/>
    </row>
    <row r="2" spans="1:17" ht="34.5" customHeight="1">
      <c r="A2" s="278"/>
      <c r="B2" s="275"/>
      <c r="C2" s="275"/>
      <c r="D2" s="275"/>
      <c r="E2" s="275"/>
      <c r="F2" s="279"/>
      <c r="G2" s="275"/>
      <c r="H2" s="275"/>
      <c r="I2" s="422"/>
      <c r="J2" s="279"/>
      <c r="K2" s="279"/>
      <c r="L2" s="279"/>
      <c r="M2" s="279"/>
      <c r="N2" s="279"/>
      <c r="O2" s="279"/>
    </row>
    <row r="4" spans="1:17" s="274" customFormat="1" ht="17.399999999999999" customHeight="1">
      <c r="A4" s="283" t="s">
        <v>788</v>
      </c>
      <c r="B4" s="284"/>
      <c r="C4" s="285" t="s">
        <v>587</v>
      </c>
      <c r="D4" s="283" t="s">
        <v>517</v>
      </c>
      <c r="E4" s="286" t="s">
        <v>588</v>
      </c>
      <c r="F4" s="283" t="s">
        <v>791</v>
      </c>
      <c r="G4" s="285" t="s">
        <v>508</v>
      </c>
      <c r="H4" s="281" t="s">
        <v>789</v>
      </c>
      <c r="I4" s="283" t="s">
        <v>790</v>
      </c>
      <c r="J4" s="282" t="s">
        <v>546</v>
      </c>
      <c r="K4" s="281" t="s">
        <v>604</v>
      </c>
      <c r="L4" s="283" t="s">
        <v>608</v>
      </c>
      <c r="M4" s="283" t="s">
        <v>607</v>
      </c>
      <c r="N4" s="283" t="s">
        <v>603</v>
      </c>
      <c r="O4" s="283" t="s">
        <v>794</v>
      </c>
    </row>
    <row r="5" spans="1:17" s="176" customFormat="1" ht="17.25" customHeight="1">
      <c r="A5" s="358"/>
      <c r="B5" s="312"/>
      <c r="C5" s="313"/>
      <c r="D5" s="314"/>
      <c r="E5" s="315"/>
      <c r="F5" s="319"/>
      <c r="G5" s="316"/>
      <c r="H5" s="340"/>
      <c r="I5" s="318"/>
      <c r="J5" s="340"/>
      <c r="K5" s="345"/>
      <c r="L5" s="320"/>
      <c r="M5" s="321"/>
      <c r="N5" s="317"/>
      <c r="O5" s="174"/>
      <c r="P5" s="175"/>
      <c r="Q5" s="175"/>
    </row>
    <row r="6" spans="1:17" s="176" customFormat="1" ht="19.5" customHeight="1">
      <c r="A6" s="329" t="s">
        <v>833</v>
      </c>
      <c r="B6" s="330"/>
      <c r="C6" s="331"/>
      <c r="D6" s="331"/>
      <c r="E6" s="332"/>
      <c r="F6" s="331"/>
      <c r="G6" s="331"/>
      <c r="H6" s="331"/>
      <c r="I6" s="331"/>
      <c r="J6" s="333"/>
      <c r="K6" s="331"/>
      <c r="L6" s="331"/>
      <c r="M6" s="331"/>
      <c r="N6" s="331"/>
      <c r="O6" s="333"/>
      <c r="P6" s="175"/>
      <c r="Q6" s="175"/>
    </row>
    <row r="7" spans="1:17" ht="60" customHeight="1">
      <c r="A7" s="251" t="s">
        <v>771</v>
      </c>
      <c r="B7" s="213" t="str">
        <f t="shared" ref="B7:B34" si="0">A7</f>
        <v>Minneapolis Great Streets Program</v>
      </c>
      <c r="C7" s="214" t="s">
        <v>590</v>
      </c>
      <c r="D7" s="213" t="s">
        <v>254</v>
      </c>
      <c r="E7" s="215">
        <v>5000</v>
      </c>
      <c r="F7" s="213" t="s">
        <v>241</v>
      </c>
      <c r="G7" s="231" t="s">
        <v>532</v>
      </c>
      <c r="H7" s="216" t="s">
        <v>257</v>
      </c>
      <c r="I7" s="216" t="s">
        <v>256</v>
      </c>
      <c r="J7" s="356"/>
      <c r="K7" s="216" t="s">
        <v>255</v>
      </c>
      <c r="L7" s="214" t="s">
        <v>708</v>
      </c>
      <c r="M7" s="148" t="s">
        <v>707</v>
      </c>
      <c r="N7" s="217" t="s">
        <v>739</v>
      </c>
      <c r="O7" s="232" t="s">
        <v>787</v>
      </c>
      <c r="P7" s="140"/>
      <c r="Q7" s="140"/>
    </row>
    <row r="8" spans="1:17" ht="60" customHeight="1">
      <c r="A8" s="251" t="s">
        <v>773</v>
      </c>
      <c r="B8" s="213" t="str">
        <f t="shared" si="0"/>
        <v>Grow North</v>
      </c>
      <c r="C8" s="213" t="s">
        <v>590</v>
      </c>
      <c r="D8" s="213" t="s">
        <v>44</v>
      </c>
      <c r="E8" s="215">
        <v>200000</v>
      </c>
      <c r="F8" s="213" t="s">
        <v>241</v>
      </c>
      <c r="G8" s="233" t="s">
        <v>478</v>
      </c>
      <c r="H8" s="216" t="s">
        <v>269</v>
      </c>
      <c r="I8" s="216" t="s">
        <v>268</v>
      </c>
      <c r="J8" s="356"/>
      <c r="K8" s="216" t="s">
        <v>267</v>
      </c>
      <c r="L8" s="213" t="s">
        <v>673</v>
      </c>
      <c r="M8" s="148" t="s">
        <v>675</v>
      </c>
      <c r="N8" s="217" t="s">
        <v>674</v>
      </c>
      <c r="O8" s="232" t="s">
        <v>787</v>
      </c>
      <c r="P8" s="140"/>
      <c r="Q8" s="140"/>
    </row>
    <row r="9" spans="1:17" ht="60" customHeight="1">
      <c r="A9" s="251" t="s">
        <v>770</v>
      </c>
      <c r="B9" s="213" t="str">
        <f t="shared" si="0"/>
        <v>Minneapolis Business Development Fund</v>
      </c>
      <c r="C9" s="214" t="s">
        <v>590</v>
      </c>
      <c r="D9" s="213" t="s">
        <v>44</v>
      </c>
      <c r="E9" s="215">
        <v>75000</v>
      </c>
      <c r="F9" s="213" t="s">
        <v>241</v>
      </c>
      <c r="G9" s="231" t="s">
        <v>483</v>
      </c>
      <c r="H9" s="216" t="s">
        <v>252</v>
      </c>
      <c r="I9" s="216" t="s">
        <v>251</v>
      </c>
      <c r="J9" s="223" t="s">
        <v>564</v>
      </c>
      <c r="K9" s="216" t="s">
        <v>250</v>
      </c>
      <c r="L9" s="214" t="s">
        <v>708</v>
      </c>
      <c r="M9" s="148" t="s">
        <v>710</v>
      </c>
      <c r="N9" s="217" t="s">
        <v>706</v>
      </c>
      <c r="O9" s="232" t="s">
        <v>787</v>
      </c>
      <c r="P9" s="140"/>
      <c r="Q9" s="140"/>
    </row>
    <row r="10" spans="1:17" ht="60" customHeight="1">
      <c r="A10" s="252" t="s">
        <v>522</v>
      </c>
      <c r="B10" s="218" t="str">
        <f t="shared" si="0"/>
        <v>Minneapolis Capital Acquisition Revolving Fund (CARF)</v>
      </c>
      <c r="C10" s="213" t="s">
        <v>590</v>
      </c>
      <c r="D10" s="219" t="s">
        <v>44</v>
      </c>
      <c r="E10" s="220"/>
      <c r="F10" s="214" t="s">
        <v>711</v>
      </c>
      <c r="G10" s="233"/>
      <c r="H10" s="216" t="s">
        <v>744</v>
      </c>
      <c r="I10" s="216" t="s">
        <v>264</v>
      </c>
      <c r="J10" s="356"/>
      <c r="K10" s="216" t="s">
        <v>263</v>
      </c>
      <c r="L10" s="219" t="s">
        <v>742</v>
      </c>
      <c r="M10" s="213"/>
      <c r="N10" s="221"/>
      <c r="O10" s="232" t="s">
        <v>787</v>
      </c>
      <c r="P10" s="140"/>
      <c r="Q10" s="140"/>
    </row>
    <row r="11" spans="1:17" ht="60" customHeight="1">
      <c r="A11" s="334" t="s">
        <v>480</v>
      </c>
      <c r="B11" s="222" t="str">
        <f t="shared" si="0"/>
        <v>Two Percent loans</v>
      </c>
      <c r="C11" s="148" t="s">
        <v>590</v>
      </c>
      <c r="D11" s="214" t="s">
        <v>449</v>
      </c>
      <c r="E11" s="215">
        <v>50000</v>
      </c>
      <c r="F11" s="214" t="s">
        <v>479</v>
      </c>
      <c r="G11" s="234" t="s">
        <v>542</v>
      </c>
      <c r="H11" s="342"/>
      <c r="I11" s="223" t="s">
        <v>482</v>
      </c>
      <c r="J11" s="356"/>
      <c r="K11" s="226" t="s">
        <v>481</v>
      </c>
      <c r="L11" s="214" t="s">
        <v>708</v>
      </c>
      <c r="M11" s="148" t="s">
        <v>712</v>
      </c>
      <c r="N11" s="224" t="s">
        <v>706</v>
      </c>
      <c r="O11" s="232" t="s">
        <v>787</v>
      </c>
      <c r="P11" s="140"/>
      <c r="Q11" s="140"/>
    </row>
    <row r="12" spans="1:17" ht="60" customHeight="1">
      <c r="A12" s="251" t="s">
        <v>776</v>
      </c>
      <c r="B12" s="213" t="str">
        <f t="shared" si="0"/>
        <v>Housing Revenue Bonds (HRB) with 4% LIHTC</v>
      </c>
      <c r="C12" s="153" t="s">
        <v>592</v>
      </c>
      <c r="D12" s="219" t="s">
        <v>283</v>
      </c>
      <c r="E12" s="220"/>
      <c r="F12" s="213" t="s">
        <v>282</v>
      </c>
      <c r="G12" s="235"/>
      <c r="H12" s="216" t="s">
        <v>286</v>
      </c>
      <c r="I12" s="216" t="s">
        <v>285</v>
      </c>
      <c r="J12" s="356"/>
      <c r="K12" s="216" t="s">
        <v>284</v>
      </c>
      <c r="L12" s="213" t="s">
        <v>676</v>
      </c>
      <c r="M12" s="148" t="s">
        <v>678</v>
      </c>
      <c r="N12" s="224" t="s">
        <v>677</v>
      </c>
      <c r="O12" s="232" t="s">
        <v>787</v>
      </c>
      <c r="P12" s="140"/>
      <c r="Q12" s="140"/>
    </row>
    <row r="13" spans="1:17" ht="60" customHeight="1">
      <c r="A13" s="251" t="s">
        <v>772</v>
      </c>
      <c r="B13" s="213" t="str">
        <f t="shared" si="0"/>
        <v>Minneapolis Affordable Housing Trust Fund (AHTF)</v>
      </c>
      <c r="C13" s="213" t="s">
        <v>592</v>
      </c>
      <c r="D13" s="213" t="s">
        <v>44</v>
      </c>
      <c r="E13" s="215">
        <v>50000</v>
      </c>
      <c r="F13" s="213" t="s">
        <v>241</v>
      </c>
      <c r="G13" s="233" t="s">
        <v>533</v>
      </c>
      <c r="H13" s="216" t="s">
        <v>261</v>
      </c>
      <c r="I13" s="216" t="s">
        <v>260</v>
      </c>
      <c r="J13" s="223" t="s">
        <v>565</v>
      </c>
      <c r="K13" s="216" t="s">
        <v>259</v>
      </c>
      <c r="L13" s="214" t="s">
        <v>679</v>
      </c>
      <c r="M13" s="148" t="s">
        <v>681</v>
      </c>
      <c r="N13" s="217" t="s">
        <v>680</v>
      </c>
      <c r="O13" s="232" t="s">
        <v>787</v>
      </c>
      <c r="P13" s="140"/>
      <c r="Q13" s="140"/>
    </row>
    <row r="14" spans="1:17" ht="60" customHeight="1">
      <c r="A14" s="251" t="s">
        <v>769</v>
      </c>
      <c r="B14" s="213" t="str">
        <f t="shared" si="0"/>
        <v>New Markets Tax Credits</v>
      </c>
      <c r="C14" s="213" t="s">
        <v>592</v>
      </c>
      <c r="D14" s="213" t="s">
        <v>103</v>
      </c>
      <c r="E14" s="225">
        <v>5.5E-2</v>
      </c>
      <c r="F14" s="213" t="s">
        <v>241</v>
      </c>
      <c r="G14" s="233" t="s">
        <v>531</v>
      </c>
      <c r="H14" s="216" t="s">
        <v>248</v>
      </c>
      <c r="I14" s="226" t="s">
        <v>530</v>
      </c>
      <c r="J14" s="356"/>
      <c r="K14" s="216" t="s">
        <v>246</v>
      </c>
      <c r="L14" s="214" t="s">
        <v>708</v>
      </c>
      <c r="M14" s="148" t="s">
        <v>714</v>
      </c>
      <c r="N14" s="227" t="s">
        <v>715</v>
      </c>
      <c r="O14" s="232" t="s">
        <v>787</v>
      </c>
      <c r="P14" s="140"/>
      <c r="Q14" s="140"/>
    </row>
    <row r="15" spans="1:17" ht="60" customHeight="1">
      <c r="A15" s="334" t="s">
        <v>407</v>
      </c>
      <c r="B15" s="335" t="str">
        <f t="shared" si="0"/>
        <v>Façade Improvement Matching Grants</v>
      </c>
      <c r="C15" s="148" t="s">
        <v>590</v>
      </c>
      <c r="D15" s="214" t="s">
        <v>358</v>
      </c>
      <c r="E15" s="215">
        <v>7500</v>
      </c>
      <c r="F15" s="214" t="s">
        <v>408</v>
      </c>
      <c r="G15" s="234" t="s">
        <v>411</v>
      </c>
      <c r="H15" s="216"/>
      <c r="I15" s="223" t="s">
        <v>410</v>
      </c>
      <c r="J15" s="356"/>
      <c r="K15" s="226" t="s">
        <v>409</v>
      </c>
      <c r="L15" s="336" t="s">
        <v>708</v>
      </c>
      <c r="M15" s="148" t="s">
        <v>709</v>
      </c>
      <c r="N15" s="224" t="s">
        <v>706</v>
      </c>
      <c r="O15" s="232" t="s">
        <v>787</v>
      </c>
      <c r="P15" s="140"/>
      <c r="Q15" s="140"/>
    </row>
    <row r="16" spans="1:17" ht="60" customHeight="1">
      <c r="A16" s="334" t="s">
        <v>774</v>
      </c>
      <c r="B16" s="335" t="str">
        <f t="shared" si="0"/>
        <v>Higher Density Corridor Housing Program</v>
      </c>
      <c r="C16" s="148" t="s">
        <v>591</v>
      </c>
      <c r="D16" s="337" t="s">
        <v>271</v>
      </c>
      <c r="E16" s="215"/>
      <c r="F16" s="214" t="s">
        <v>241</v>
      </c>
      <c r="G16" s="234" t="s">
        <v>545</v>
      </c>
      <c r="H16" s="216" t="s">
        <v>274</v>
      </c>
      <c r="I16" s="223" t="s">
        <v>273</v>
      </c>
      <c r="J16" s="356" t="s">
        <v>566</v>
      </c>
      <c r="K16" s="226" t="s">
        <v>272</v>
      </c>
      <c r="L16" s="336" t="s">
        <v>690</v>
      </c>
      <c r="M16" s="148" t="s">
        <v>692</v>
      </c>
      <c r="N16" s="224" t="s">
        <v>691</v>
      </c>
      <c r="O16" s="232" t="s">
        <v>787</v>
      </c>
      <c r="P16" s="140"/>
      <c r="Q16" s="140"/>
    </row>
    <row r="17" spans="1:17" ht="60" customHeight="1">
      <c r="A17" s="334" t="s">
        <v>768</v>
      </c>
      <c r="B17" s="335" t="str">
        <f t="shared" si="0"/>
        <v>Bank Qualified Bank Direct Tax-Exempt Loan Program</v>
      </c>
      <c r="C17" s="148" t="s">
        <v>594</v>
      </c>
      <c r="D17" s="214" t="s">
        <v>44</v>
      </c>
      <c r="E17" s="215" t="s">
        <v>582</v>
      </c>
      <c r="F17" s="214" t="s">
        <v>241</v>
      </c>
      <c r="G17" s="234" t="s">
        <v>406</v>
      </c>
      <c r="H17" s="216" t="s">
        <v>244</v>
      </c>
      <c r="I17" s="223" t="s">
        <v>243</v>
      </c>
      <c r="J17" s="356" t="s">
        <v>563</v>
      </c>
      <c r="K17" s="226" t="s">
        <v>242</v>
      </c>
      <c r="L17" s="336"/>
      <c r="M17" s="148"/>
      <c r="N17" s="224"/>
      <c r="O17" s="232" t="s">
        <v>787</v>
      </c>
      <c r="P17" s="140"/>
      <c r="Q17" s="140"/>
    </row>
    <row r="18" spans="1:17" ht="39.9" customHeight="1">
      <c r="B18">
        <f t="shared" si="0"/>
        <v>0</v>
      </c>
    </row>
    <row r="19" spans="1:17" ht="39.9" customHeight="1">
      <c r="B19">
        <f t="shared" si="0"/>
        <v>0</v>
      </c>
    </row>
    <row r="20" spans="1:17" ht="39.9" customHeight="1">
      <c r="B20">
        <f t="shared" si="0"/>
        <v>0</v>
      </c>
    </row>
    <row r="21" spans="1:17" ht="39.9" customHeight="1">
      <c r="B21">
        <f t="shared" si="0"/>
        <v>0</v>
      </c>
    </row>
    <row r="22" spans="1:17" ht="39.9" customHeight="1">
      <c r="B22">
        <f t="shared" si="0"/>
        <v>0</v>
      </c>
    </row>
    <row r="23" spans="1:17" ht="39.9" customHeight="1">
      <c r="B23">
        <f t="shared" si="0"/>
        <v>0</v>
      </c>
    </row>
    <row r="24" spans="1:17" ht="39.9" customHeight="1">
      <c r="B24">
        <f t="shared" si="0"/>
        <v>0</v>
      </c>
    </row>
    <row r="25" spans="1:17" ht="39.9" customHeight="1">
      <c r="B25">
        <f t="shared" si="0"/>
        <v>0</v>
      </c>
    </row>
    <row r="26" spans="1:17" ht="39.9" customHeight="1">
      <c r="B26">
        <f t="shared" si="0"/>
        <v>0</v>
      </c>
    </row>
    <row r="27" spans="1:17" ht="39.9" customHeight="1">
      <c r="B27">
        <f t="shared" si="0"/>
        <v>0</v>
      </c>
    </row>
    <row r="28" spans="1:17" ht="39.9" customHeight="1">
      <c r="B28">
        <f t="shared" si="0"/>
        <v>0</v>
      </c>
    </row>
    <row r="29" spans="1:17" ht="39.9" customHeight="1">
      <c r="B29">
        <f t="shared" si="0"/>
        <v>0</v>
      </c>
    </row>
    <row r="30" spans="1:17" ht="39.9" customHeight="1">
      <c r="B30">
        <f t="shared" si="0"/>
        <v>0</v>
      </c>
    </row>
    <row r="31" spans="1:17" ht="39.9" customHeight="1">
      <c r="B31">
        <f t="shared" si="0"/>
        <v>0</v>
      </c>
    </row>
    <row r="32" spans="1:17" ht="39.9" customHeight="1">
      <c r="B32">
        <f t="shared" si="0"/>
        <v>0</v>
      </c>
    </row>
    <row r="33" spans="2:2" ht="39.9" customHeight="1">
      <c r="B33">
        <f t="shared" si="0"/>
        <v>0</v>
      </c>
    </row>
    <row r="34" spans="2:2" ht="39.9" customHeight="1">
      <c r="B34">
        <f t="shared" si="0"/>
        <v>0</v>
      </c>
    </row>
  </sheetData>
  <autoFilter ref="C4:K34" xr:uid="{00000000-0009-0000-0000-000007000000}"/>
  <hyperlinks>
    <hyperlink ref="A17" r:id="rId1" display="http://minneapolismn.gov/cped/ba/cped_bank_qualified" xr:uid="{00000000-0004-0000-0700-000000000000}"/>
    <hyperlink ref="A14" r:id="rId2" display="https://www.minneapolisfed.org/publications/community-dividend/new-markets-tax-credits-the-next-tool-for-communitydevelopment-financing" xr:uid="{00000000-0004-0000-0700-000001000000}"/>
    <hyperlink ref="A9" r:id="rId3" display="http://www.minneapolismn.gov/cped/ba/cped_bdf" xr:uid="{00000000-0004-0000-0700-000002000000}"/>
    <hyperlink ref="A7" r:id="rId4" display="http://www.ci.minneapolis.mn.us/cped/ba/cped_great_streets_home" xr:uid="{00000000-0004-0000-0700-000003000000}"/>
    <hyperlink ref="A13" r:id="rId5" display="http://www.ci.minneapolis.mn.us/cped/rfp/AHTF_home" xr:uid="{00000000-0004-0000-0700-000004000000}"/>
    <hyperlink ref="A8" r:id="rId6" display="http://www.ci.minneapolis.mn.us/cped/GrowNorth" xr:uid="{00000000-0004-0000-0700-000005000000}"/>
    <hyperlink ref="A16" r:id="rId7" display="http://www.ci.minneapolis.mn.us/cped/rfp/cped_higher_density_home" xr:uid="{00000000-0004-0000-0700-000006000000}"/>
    <hyperlink ref="A12" r:id="rId8" display="http://www.ci.minneapolis.mn.us/cped/housing/WCMS1P-101095" xr:uid="{00000000-0004-0000-0700-000007000000}"/>
    <hyperlink ref="A11" r:id="rId9" xr:uid="{00000000-0004-0000-0700-000008000000}"/>
    <hyperlink ref="A15" r:id="rId10" xr:uid="{00000000-0004-0000-0700-000009000000}"/>
  </hyperlinks>
  <pageMargins left="0.7" right="0.7" top="0.75" bottom="0.75" header="0.3" footer="0.3"/>
  <pageSetup scale="34" fitToHeight="15" orientation="landscape" horizontalDpi="4294967295" verticalDpi="4294967295" r:id="rId1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pageSetUpPr fitToPage="1"/>
  </sheetPr>
  <dimension ref="A1:Q32"/>
  <sheetViews>
    <sheetView zoomScale="170" zoomScaleNormal="170" workbookViewId="0">
      <pane ySplit="4" topLeftCell="A5" activePane="bottomLeft" state="frozen"/>
      <selection pane="bottomLeft" activeCell="A7" sqref="A7"/>
    </sheetView>
  </sheetViews>
  <sheetFormatPr defaultRowHeight="13.2"/>
  <cols>
    <col min="1" max="1" width="12.77734375" style="243" customWidth="1"/>
    <col min="2" max="2" width="0" hidden="1" customWidth="1"/>
    <col min="3" max="3" width="11.33203125" customWidth="1"/>
    <col min="4" max="4" width="9" customWidth="1"/>
    <col min="5" max="5" width="13" style="39" customWidth="1"/>
    <col min="6" max="6" width="17.44140625" customWidth="1"/>
    <col min="7" max="7" width="72" style="160" customWidth="1"/>
    <col min="8" max="8" width="48.109375" customWidth="1"/>
    <col min="9" max="9" width="61.109375" customWidth="1"/>
    <col min="10" max="10" width="43.33203125" customWidth="1"/>
    <col min="11" max="11" width="44" customWidth="1"/>
    <col min="12" max="12" width="23" customWidth="1"/>
    <col min="13" max="13" width="22.6640625" style="4" customWidth="1"/>
    <col min="14" max="14" width="13.109375" style="4" customWidth="1"/>
  </cols>
  <sheetData>
    <row r="1" spans="1:17">
      <c r="A1" s="274" t="s">
        <v>778</v>
      </c>
      <c r="B1" s="275"/>
      <c r="C1" s="275"/>
      <c r="D1" s="275"/>
      <c r="E1" s="276"/>
      <c r="G1" s="277"/>
      <c r="H1" s="275"/>
    </row>
    <row r="2" spans="1:17" ht="34.5" customHeight="1">
      <c r="A2" s="278"/>
      <c r="B2" s="275"/>
      <c r="C2" s="275"/>
      <c r="D2" s="275"/>
      <c r="E2" s="275"/>
      <c r="F2" s="279"/>
      <c r="G2" s="275"/>
      <c r="H2" s="275"/>
      <c r="I2" s="275"/>
      <c r="J2" s="279"/>
      <c r="K2" s="279"/>
      <c r="L2" s="279"/>
      <c r="M2" s="279"/>
      <c r="N2" s="279"/>
      <c r="O2" s="279"/>
    </row>
    <row r="4" spans="1:17" s="274" customFormat="1" ht="17.399999999999999" customHeight="1">
      <c r="A4" s="283" t="s">
        <v>788</v>
      </c>
      <c r="B4" s="284"/>
      <c r="C4" s="285" t="s">
        <v>587</v>
      </c>
      <c r="D4" s="283" t="s">
        <v>517</v>
      </c>
      <c r="E4" s="286" t="s">
        <v>588</v>
      </c>
      <c r="F4" s="283" t="s">
        <v>791</v>
      </c>
      <c r="G4" s="285" t="s">
        <v>508</v>
      </c>
      <c r="H4" s="281" t="s">
        <v>789</v>
      </c>
      <c r="I4" s="283" t="s">
        <v>790</v>
      </c>
      <c r="J4" s="282" t="s">
        <v>546</v>
      </c>
      <c r="K4" s="281" t="s">
        <v>604</v>
      </c>
      <c r="L4" s="283" t="s">
        <v>608</v>
      </c>
      <c r="M4" s="283" t="s">
        <v>607</v>
      </c>
      <c r="N4" s="283" t="s">
        <v>603</v>
      </c>
      <c r="O4" s="283" t="s">
        <v>794</v>
      </c>
    </row>
    <row r="5" spans="1:17" s="274" customFormat="1" ht="17.399999999999999" customHeight="1">
      <c r="A5" s="304" t="s">
        <v>509</v>
      </c>
      <c r="B5" s="292"/>
      <c r="C5" s="293"/>
      <c r="D5" s="291"/>
      <c r="E5" s="294"/>
      <c r="F5" s="291"/>
      <c r="G5" s="293"/>
      <c r="H5" s="339"/>
      <c r="I5" s="291"/>
      <c r="J5" s="349"/>
      <c r="K5" s="343"/>
      <c r="L5" s="291"/>
      <c r="M5" s="291"/>
      <c r="N5" s="291"/>
      <c r="O5" s="292"/>
    </row>
    <row r="6" spans="1:17" ht="60" customHeight="1">
      <c r="A6" s="287" t="s">
        <v>1052</v>
      </c>
      <c r="B6" s="258"/>
      <c r="C6" s="258" t="s">
        <v>591</v>
      </c>
      <c r="D6" s="268" t="s">
        <v>792</v>
      </c>
      <c r="E6" s="271" t="s">
        <v>793</v>
      </c>
      <c r="F6" s="258"/>
      <c r="G6" s="270"/>
      <c r="H6" s="261"/>
      <c r="I6" s="261"/>
      <c r="J6" s="351"/>
      <c r="K6" s="261"/>
      <c r="L6" s="272"/>
      <c r="M6" s="258"/>
      <c r="N6" s="273"/>
      <c r="O6" s="265" t="s">
        <v>509</v>
      </c>
      <c r="P6" s="140"/>
      <c r="Q6" s="140"/>
    </row>
    <row r="7" spans="1:17" s="176" customFormat="1" ht="17.25" customHeight="1">
      <c r="A7" s="358"/>
      <c r="B7" s="312"/>
      <c r="C7" s="313"/>
      <c r="D7" s="314"/>
      <c r="E7" s="315"/>
      <c r="F7" s="319"/>
      <c r="G7" s="316"/>
      <c r="H7" s="340"/>
      <c r="I7" s="318"/>
      <c r="J7" s="340"/>
      <c r="K7" s="345"/>
      <c r="L7" s="320"/>
      <c r="M7" s="321"/>
      <c r="N7" s="317"/>
      <c r="O7" s="174"/>
      <c r="P7" s="175"/>
      <c r="Q7" s="175"/>
    </row>
    <row r="8" spans="1:17" s="176" customFormat="1" ht="17.25" customHeight="1">
      <c r="A8" s="359" t="s">
        <v>809</v>
      </c>
      <c r="B8" s="360"/>
      <c r="C8" s="361"/>
      <c r="D8" s="361"/>
      <c r="E8" s="362"/>
      <c r="F8" s="361"/>
      <c r="G8" s="363"/>
      <c r="H8" s="361"/>
      <c r="I8" s="361"/>
      <c r="J8" s="361"/>
      <c r="K8" s="364"/>
      <c r="L8" s="361"/>
      <c r="M8" s="365"/>
      <c r="N8" s="361"/>
      <c r="O8" s="366"/>
      <c r="P8" s="175"/>
      <c r="Q8" s="175"/>
    </row>
    <row r="9" spans="1:17" ht="60" customHeight="1">
      <c r="A9" s="367" t="s">
        <v>798</v>
      </c>
      <c r="B9" s="368"/>
      <c r="C9" s="369"/>
      <c r="D9" s="370" t="s">
        <v>793</v>
      </c>
      <c r="E9" s="371"/>
      <c r="F9" s="375" t="s">
        <v>809</v>
      </c>
      <c r="G9" s="372" t="s">
        <v>855</v>
      </c>
      <c r="H9" s="373" t="s">
        <v>793</v>
      </c>
      <c r="I9" s="373" t="s">
        <v>814</v>
      </c>
      <c r="J9" s="374"/>
      <c r="K9" s="376"/>
      <c r="L9" s="375"/>
      <c r="M9" s="369"/>
      <c r="N9" s="377"/>
      <c r="O9" s="377"/>
      <c r="P9" s="140"/>
      <c r="Q9" s="140"/>
    </row>
    <row r="10" spans="1:17" ht="60" customHeight="1">
      <c r="A10" s="367" t="s">
        <v>799</v>
      </c>
      <c r="B10" s="368"/>
      <c r="C10" s="369"/>
      <c r="D10" s="370" t="s">
        <v>813</v>
      </c>
      <c r="E10" s="371"/>
      <c r="F10" s="375" t="s">
        <v>809</v>
      </c>
      <c r="G10" s="372" t="s">
        <v>855</v>
      </c>
      <c r="H10" s="373" t="s">
        <v>824</v>
      </c>
      <c r="I10" s="373"/>
      <c r="J10" s="374"/>
      <c r="K10" s="376"/>
      <c r="L10" s="375"/>
      <c r="M10" s="369"/>
      <c r="N10" s="377"/>
      <c r="O10" s="377"/>
      <c r="P10" s="140"/>
      <c r="Q10" s="140"/>
    </row>
    <row r="11" spans="1:17" ht="60" customHeight="1">
      <c r="A11" s="367" t="s">
        <v>800</v>
      </c>
      <c r="B11" s="368"/>
      <c r="C11" s="369"/>
      <c r="D11" s="370" t="s">
        <v>813</v>
      </c>
      <c r="E11" s="371"/>
      <c r="F11" s="375" t="s">
        <v>810</v>
      </c>
      <c r="G11" s="372"/>
      <c r="H11" s="373" t="s">
        <v>825</v>
      </c>
      <c r="I11" s="373" t="s">
        <v>815</v>
      </c>
      <c r="J11" s="374"/>
      <c r="K11" s="376"/>
      <c r="L11" s="375"/>
      <c r="M11" s="369"/>
      <c r="N11" s="377"/>
      <c r="O11" s="377"/>
      <c r="P11" s="140"/>
      <c r="Q11" s="140"/>
    </row>
    <row r="12" spans="1:17" ht="60" customHeight="1">
      <c r="A12" s="367" t="s">
        <v>801</v>
      </c>
      <c r="B12" s="368"/>
      <c r="C12" s="369"/>
      <c r="D12" s="370" t="s">
        <v>813</v>
      </c>
      <c r="E12" s="371"/>
      <c r="F12" s="375" t="s">
        <v>809</v>
      </c>
      <c r="G12" s="372" t="s">
        <v>855</v>
      </c>
      <c r="H12" s="373" t="s">
        <v>826</v>
      </c>
      <c r="I12" s="373" t="s">
        <v>816</v>
      </c>
      <c r="J12" s="374"/>
      <c r="K12" s="376"/>
      <c r="L12" s="375"/>
      <c r="M12" s="369"/>
      <c r="N12" s="377"/>
      <c r="O12" s="377"/>
      <c r="P12" s="140"/>
      <c r="Q12" s="140"/>
    </row>
    <row r="13" spans="1:17" ht="60" customHeight="1">
      <c r="A13" s="367" t="s">
        <v>802</v>
      </c>
      <c r="B13" s="368"/>
      <c r="C13" s="369"/>
      <c r="D13" s="370" t="s">
        <v>813</v>
      </c>
      <c r="E13" s="371"/>
      <c r="F13" s="375" t="s">
        <v>809</v>
      </c>
      <c r="G13" s="372" t="s">
        <v>855</v>
      </c>
      <c r="H13" s="373" t="s">
        <v>593</v>
      </c>
      <c r="I13" s="373" t="s">
        <v>817</v>
      </c>
      <c r="J13" s="374"/>
      <c r="K13" s="376"/>
      <c r="L13" s="375"/>
      <c r="M13" s="369"/>
      <c r="N13" s="377"/>
      <c r="O13" s="377"/>
      <c r="P13" s="140"/>
      <c r="Q13" s="140"/>
    </row>
    <row r="14" spans="1:17" ht="60" customHeight="1">
      <c r="A14" s="367" t="s">
        <v>803</v>
      </c>
      <c r="B14" s="368"/>
      <c r="C14" s="369"/>
      <c r="D14" s="370" t="s">
        <v>813</v>
      </c>
      <c r="E14" s="371"/>
      <c r="F14" s="375" t="s">
        <v>809</v>
      </c>
      <c r="G14" s="372" t="s">
        <v>855</v>
      </c>
      <c r="H14" s="373" t="s">
        <v>593</v>
      </c>
      <c r="I14" s="373" t="s">
        <v>818</v>
      </c>
      <c r="J14" s="374"/>
      <c r="K14" s="376"/>
      <c r="L14" s="375"/>
      <c r="M14" s="369"/>
      <c r="N14" s="377"/>
      <c r="O14" s="377"/>
      <c r="P14" s="140"/>
      <c r="Q14" s="140"/>
    </row>
    <row r="15" spans="1:17" ht="60" customHeight="1">
      <c r="A15" s="367" t="s">
        <v>804</v>
      </c>
      <c r="B15" s="368"/>
      <c r="C15" s="369"/>
      <c r="D15" s="370" t="s">
        <v>813</v>
      </c>
      <c r="E15" s="371"/>
      <c r="F15" s="375" t="s">
        <v>809</v>
      </c>
      <c r="G15" s="372" t="s">
        <v>855</v>
      </c>
      <c r="H15" s="373" t="s">
        <v>593</v>
      </c>
      <c r="I15" s="373" t="s">
        <v>819</v>
      </c>
      <c r="J15" s="374"/>
      <c r="K15" s="376"/>
      <c r="L15" s="375"/>
      <c r="M15" s="369"/>
      <c r="N15" s="377"/>
      <c r="O15" s="377"/>
      <c r="P15" s="140"/>
      <c r="Q15" s="140"/>
    </row>
    <row r="16" spans="1:17" ht="60" customHeight="1">
      <c r="A16" s="367" t="s">
        <v>805</v>
      </c>
      <c r="B16" s="368"/>
      <c r="C16" s="369"/>
      <c r="D16" s="370" t="s">
        <v>813</v>
      </c>
      <c r="E16" s="371"/>
      <c r="F16" s="375" t="s">
        <v>809</v>
      </c>
      <c r="G16" s="372" t="s">
        <v>855</v>
      </c>
      <c r="H16" s="373" t="s">
        <v>593</v>
      </c>
      <c r="I16" s="373" t="s">
        <v>820</v>
      </c>
      <c r="J16" s="374"/>
      <c r="K16" s="376"/>
      <c r="L16" s="375"/>
      <c r="M16" s="369"/>
      <c r="N16" s="377"/>
      <c r="O16" s="377"/>
      <c r="P16" s="140"/>
      <c r="Q16" s="140"/>
    </row>
    <row r="17" spans="1:17" ht="60" customHeight="1">
      <c r="A17" s="367" t="s">
        <v>806</v>
      </c>
      <c r="B17" s="368"/>
      <c r="C17" s="369"/>
      <c r="D17" s="370" t="s">
        <v>813</v>
      </c>
      <c r="E17" s="371"/>
      <c r="F17" s="375" t="s">
        <v>811</v>
      </c>
      <c r="G17" s="372" t="s">
        <v>855</v>
      </c>
      <c r="H17" s="373" t="s">
        <v>827</v>
      </c>
      <c r="I17" s="373" t="s">
        <v>821</v>
      </c>
      <c r="J17" s="374"/>
      <c r="K17" s="376"/>
      <c r="L17" s="375"/>
      <c r="M17" s="369"/>
      <c r="N17" s="377"/>
      <c r="O17" s="377"/>
      <c r="P17" s="140"/>
      <c r="Q17" s="140"/>
    </row>
    <row r="18" spans="1:17" ht="60" customHeight="1">
      <c r="A18" s="367" t="s">
        <v>807</v>
      </c>
      <c r="B18" s="368"/>
      <c r="C18" s="369"/>
      <c r="D18" s="370" t="s">
        <v>813</v>
      </c>
      <c r="E18" s="371"/>
      <c r="F18" s="375" t="s">
        <v>809</v>
      </c>
      <c r="G18" s="372"/>
      <c r="H18" s="373" t="s">
        <v>828</v>
      </c>
      <c r="I18" s="373" t="s">
        <v>822</v>
      </c>
      <c r="J18" s="374"/>
      <c r="K18" s="376"/>
      <c r="L18" s="375"/>
      <c r="M18" s="369"/>
      <c r="N18" s="377"/>
      <c r="O18" s="377"/>
      <c r="P18" s="140"/>
      <c r="Q18" s="140"/>
    </row>
    <row r="19" spans="1:17" ht="60" customHeight="1">
      <c r="A19" s="367" t="s">
        <v>808</v>
      </c>
      <c r="B19" s="368"/>
      <c r="C19" s="369"/>
      <c r="D19" s="370" t="s">
        <v>793</v>
      </c>
      <c r="E19" s="371"/>
      <c r="F19" s="375" t="s">
        <v>812</v>
      </c>
      <c r="G19" s="372"/>
      <c r="H19" s="373"/>
      <c r="I19" s="373" t="s">
        <v>823</v>
      </c>
      <c r="J19" s="374"/>
      <c r="K19" s="376"/>
      <c r="L19" s="375"/>
      <c r="M19" s="369"/>
      <c r="N19" s="377"/>
      <c r="O19" s="377"/>
      <c r="P19" s="140"/>
      <c r="Q19" s="140"/>
    </row>
    <row r="20" spans="1:17" ht="14.25" customHeight="1">
      <c r="B20">
        <f>A20</f>
        <v>0</v>
      </c>
    </row>
    <row r="21" spans="1:17" s="176" customFormat="1" ht="17.25" customHeight="1">
      <c r="A21" s="450" t="s">
        <v>515</v>
      </c>
      <c r="B21" s="451"/>
      <c r="C21" s="452"/>
      <c r="D21" s="452"/>
      <c r="E21" s="453"/>
      <c r="F21" s="452"/>
      <c r="G21" s="454"/>
      <c r="H21" s="452"/>
      <c r="I21" s="452"/>
      <c r="J21" s="452"/>
      <c r="K21" s="455"/>
      <c r="L21" s="452"/>
      <c r="M21" s="456"/>
      <c r="N21" s="452"/>
      <c r="O21" s="457"/>
      <c r="P21" s="175"/>
      <c r="Q21" s="175"/>
    </row>
    <row r="22" spans="1:17" ht="60" customHeight="1">
      <c r="A22" s="458" t="s">
        <v>1019</v>
      </c>
      <c r="B22" s="459"/>
      <c r="C22" s="460"/>
      <c r="D22" s="461" t="s">
        <v>358</v>
      </c>
      <c r="E22" s="462"/>
      <c r="F22" s="463" t="s">
        <v>1021</v>
      </c>
      <c r="G22" s="464"/>
      <c r="H22" s="465" t="s">
        <v>1025</v>
      </c>
      <c r="I22" s="465" t="s">
        <v>1023</v>
      </c>
      <c r="J22" s="466"/>
      <c r="K22" s="467" t="s">
        <v>594</v>
      </c>
      <c r="L22" s="463"/>
      <c r="M22" s="460"/>
      <c r="N22" s="468"/>
      <c r="O22" s="468"/>
      <c r="P22" s="140"/>
      <c r="Q22" s="140"/>
    </row>
    <row r="23" spans="1:17" ht="60" customHeight="1">
      <c r="A23" s="458" t="s">
        <v>1020</v>
      </c>
      <c r="B23" s="459"/>
      <c r="C23" s="460"/>
      <c r="D23" s="461" t="s">
        <v>793</v>
      </c>
      <c r="E23" s="462"/>
      <c r="F23" s="463" t="s">
        <v>1022</v>
      </c>
      <c r="G23" s="464"/>
      <c r="H23" s="465" t="s">
        <v>1026</v>
      </c>
      <c r="I23" s="465" t="s">
        <v>1024</v>
      </c>
      <c r="J23" s="466"/>
      <c r="K23" s="467" t="s">
        <v>1027</v>
      </c>
      <c r="L23" s="463"/>
      <c r="M23" s="460"/>
      <c r="N23" s="468"/>
      <c r="O23" s="468"/>
      <c r="P23" s="140"/>
      <c r="Q23" s="140"/>
    </row>
    <row r="24" spans="1:17" ht="60" customHeight="1">
      <c r="A24" s="458" t="s">
        <v>1028</v>
      </c>
      <c r="B24" s="459"/>
      <c r="C24" s="460"/>
      <c r="D24" s="461" t="s">
        <v>813</v>
      </c>
      <c r="E24" s="462"/>
      <c r="F24" s="463" t="s">
        <v>1033</v>
      </c>
      <c r="G24" s="464"/>
      <c r="H24" s="465"/>
      <c r="I24" s="465"/>
      <c r="J24" s="466"/>
      <c r="K24" s="467" t="s">
        <v>1009</v>
      </c>
      <c r="L24" s="463"/>
      <c r="M24" s="460"/>
      <c r="N24" s="468"/>
      <c r="O24" s="468"/>
      <c r="P24" s="140"/>
      <c r="Q24" s="140"/>
    </row>
    <row r="25" spans="1:17" ht="60" customHeight="1">
      <c r="A25" s="458" t="s">
        <v>1029</v>
      </c>
      <c r="B25" s="459"/>
      <c r="C25" s="460"/>
      <c r="D25" s="461" t="s">
        <v>813</v>
      </c>
      <c r="E25" s="462"/>
      <c r="F25" s="463" t="s">
        <v>1034</v>
      </c>
      <c r="G25" s="464"/>
      <c r="H25" s="465"/>
      <c r="I25" s="465"/>
      <c r="J25" s="466"/>
      <c r="K25" s="467" t="s">
        <v>1009</v>
      </c>
      <c r="L25" s="463"/>
      <c r="M25" s="460"/>
      <c r="N25" s="468"/>
      <c r="O25" s="468"/>
      <c r="P25" s="140"/>
      <c r="Q25" s="140"/>
    </row>
    <row r="26" spans="1:17" ht="60" customHeight="1">
      <c r="A26" s="458" t="s">
        <v>1030</v>
      </c>
      <c r="B26" s="459"/>
      <c r="C26" s="460"/>
      <c r="D26" s="461" t="s">
        <v>813</v>
      </c>
      <c r="E26" s="462"/>
      <c r="F26" s="463" t="s">
        <v>1035</v>
      </c>
      <c r="G26" s="464"/>
      <c r="H26" s="465"/>
      <c r="I26" s="465"/>
      <c r="J26" s="466"/>
      <c r="K26" s="467" t="s">
        <v>1009</v>
      </c>
      <c r="L26" s="463"/>
      <c r="M26" s="460"/>
      <c r="N26" s="468"/>
      <c r="O26" s="468"/>
      <c r="P26" s="140"/>
      <c r="Q26" s="140"/>
    </row>
    <row r="27" spans="1:17" ht="60" customHeight="1">
      <c r="A27" s="458" t="s">
        <v>1031</v>
      </c>
      <c r="B27" s="459"/>
      <c r="C27" s="460"/>
      <c r="D27" s="461" t="s">
        <v>813</v>
      </c>
      <c r="E27" s="462"/>
      <c r="F27" s="463" t="s">
        <v>1036</v>
      </c>
      <c r="G27" s="464"/>
      <c r="H27" s="465"/>
      <c r="I27" s="465"/>
      <c r="J27" s="466"/>
      <c r="K27" s="467" t="s">
        <v>1009</v>
      </c>
      <c r="L27" s="463"/>
      <c r="M27" s="460"/>
      <c r="N27" s="468"/>
      <c r="O27" s="468"/>
      <c r="P27" s="140"/>
      <c r="Q27" s="140"/>
    </row>
    <row r="28" spans="1:17" ht="60" customHeight="1">
      <c r="A28" s="458" t="s">
        <v>1032</v>
      </c>
      <c r="B28" s="459"/>
      <c r="C28" s="460"/>
      <c r="D28" s="461" t="s">
        <v>813</v>
      </c>
      <c r="E28" s="462"/>
      <c r="F28" s="463" t="s">
        <v>1037</v>
      </c>
      <c r="G28" s="464"/>
      <c r="H28" s="465"/>
      <c r="I28" s="465"/>
      <c r="J28" s="466"/>
      <c r="K28" s="467" t="s">
        <v>1009</v>
      </c>
      <c r="L28" s="463"/>
      <c r="M28" s="460"/>
      <c r="N28" s="468"/>
      <c r="O28" s="468"/>
      <c r="P28" s="140"/>
      <c r="Q28" s="140"/>
    </row>
    <row r="29" spans="1:17" ht="60" customHeight="1">
      <c r="A29" s="458"/>
      <c r="B29" s="459"/>
      <c r="C29" s="460"/>
      <c r="D29" s="461"/>
      <c r="E29" s="462"/>
      <c r="F29" s="463"/>
      <c r="G29" s="464"/>
      <c r="H29" s="465"/>
      <c r="I29" s="465"/>
      <c r="J29" s="466"/>
      <c r="K29" s="467"/>
      <c r="L29" s="463"/>
      <c r="M29" s="460"/>
      <c r="N29" s="468"/>
      <c r="O29" s="468"/>
      <c r="P29" s="140"/>
      <c r="Q29" s="140"/>
    </row>
    <row r="30" spans="1:17" ht="60" customHeight="1">
      <c r="A30" s="458"/>
      <c r="B30" s="459"/>
      <c r="C30" s="460"/>
      <c r="D30" s="461"/>
      <c r="E30" s="462"/>
      <c r="F30" s="463"/>
      <c r="G30" s="464"/>
      <c r="H30" s="465"/>
      <c r="I30" s="465"/>
      <c r="J30" s="466"/>
      <c r="K30" s="467"/>
      <c r="L30" s="463"/>
      <c r="M30" s="460"/>
      <c r="N30" s="468"/>
      <c r="O30" s="468"/>
      <c r="P30" s="140"/>
      <c r="Q30" s="140"/>
    </row>
    <row r="31" spans="1:17" ht="60" customHeight="1">
      <c r="A31" s="458"/>
      <c r="B31" s="459"/>
      <c r="C31" s="460"/>
      <c r="D31" s="461"/>
      <c r="E31" s="462"/>
      <c r="F31" s="463"/>
      <c r="G31" s="464"/>
      <c r="H31" s="465"/>
      <c r="I31" s="465"/>
      <c r="J31" s="466"/>
      <c r="K31" s="467"/>
      <c r="L31" s="463"/>
      <c r="M31" s="460"/>
      <c r="N31" s="468"/>
      <c r="O31" s="468"/>
      <c r="P31" s="140"/>
      <c r="Q31" s="140"/>
    </row>
    <row r="32" spans="1:17" ht="60" customHeight="1">
      <c r="A32" s="458"/>
      <c r="B32" s="459"/>
      <c r="C32" s="460"/>
      <c r="D32" s="461"/>
      <c r="E32" s="462"/>
      <c r="F32" s="463"/>
      <c r="G32" s="464"/>
      <c r="H32" s="465"/>
      <c r="I32" s="465"/>
      <c r="J32" s="466"/>
      <c r="K32" s="467"/>
      <c r="L32" s="463"/>
      <c r="M32" s="460"/>
      <c r="N32" s="468"/>
      <c r="O32" s="468"/>
      <c r="P32" s="140"/>
      <c r="Q32" s="140"/>
    </row>
  </sheetData>
  <autoFilter ref="C4:K27" xr:uid="{00000000-0009-0000-0000-000008000000}"/>
  <pageMargins left="0.7" right="0.7" top="0.75" bottom="0.75" header="0.3" footer="0.3"/>
  <pageSetup scale="34" fitToHeight="15" orientation="landscape" horizontalDpi="4294967295" verticalDpi="4294967295"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pageSetUpPr fitToPage="1"/>
  </sheetPr>
  <dimension ref="A1:Q17"/>
  <sheetViews>
    <sheetView zoomScale="170" zoomScaleNormal="170" workbookViewId="0">
      <pane ySplit="4" topLeftCell="A5" activePane="bottomLeft" state="frozen"/>
      <selection pane="bottomLeft" activeCell="C7" sqref="C7"/>
    </sheetView>
  </sheetViews>
  <sheetFormatPr defaultRowHeight="13.2"/>
  <cols>
    <col min="1" max="1" width="12.77734375" style="243" customWidth="1"/>
    <col min="2" max="2" width="0" hidden="1" customWidth="1"/>
    <col min="3" max="3" width="11.33203125" customWidth="1"/>
    <col min="4" max="4" width="9" customWidth="1"/>
    <col min="5" max="5" width="13" style="39" customWidth="1"/>
    <col min="6" max="6" width="17.44140625" customWidth="1"/>
    <col min="7" max="7" width="72" style="160" customWidth="1"/>
    <col min="8" max="8" width="48.109375" customWidth="1"/>
    <col min="9" max="9" width="61.109375" customWidth="1"/>
    <col min="10" max="10" width="43.33203125" customWidth="1"/>
    <col min="11" max="11" width="44" customWidth="1"/>
    <col min="12" max="12" width="23" customWidth="1"/>
    <col min="13" max="13" width="22.6640625" style="4" customWidth="1"/>
    <col min="14" max="14" width="13.109375" style="4" customWidth="1"/>
  </cols>
  <sheetData>
    <row r="1" spans="1:17">
      <c r="A1" s="274" t="s">
        <v>778</v>
      </c>
      <c r="B1" s="275"/>
      <c r="C1" s="275"/>
      <c r="D1" s="275"/>
      <c r="E1" s="276"/>
      <c r="G1" s="277"/>
      <c r="H1" s="275"/>
    </row>
    <row r="2" spans="1:17" ht="34.5" customHeight="1">
      <c r="A2" s="278"/>
      <c r="B2" s="275"/>
      <c r="C2" s="275"/>
      <c r="D2" s="275"/>
      <c r="E2" s="275"/>
      <c r="F2" s="279"/>
      <c r="G2" s="275"/>
      <c r="H2" s="275"/>
      <c r="I2" s="275"/>
      <c r="J2" s="279"/>
      <c r="K2" s="279"/>
      <c r="L2" s="279"/>
      <c r="M2" s="279"/>
      <c r="N2" s="279"/>
      <c r="O2" s="279"/>
    </row>
    <row r="4" spans="1:17" s="274" customFormat="1" ht="17.399999999999999" customHeight="1">
      <c r="A4" s="283" t="s">
        <v>788</v>
      </c>
      <c r="B4" s="284"/>
      <c r="C4" s="285" t="s">
        <v>587</v>
      </c>
      <c r="D4" s="283" t="s">
        <v>517</v>
      </c>
      <c r="E4" s="286" t="s">
        <v>588</v>
      </c>
      <c r="F4" s="283" t="s">
        <v>791</v>
      </c>
      <c r="G4" s="285" t="s">
        <v>508</v>
      </c>
      <c r="H4" s="281" t="s">
        <v>789</v>
      </c>
      <c r="I4" s="283" t="s">
        <v>790</v>
      </c>
      <c r="J4" s="282" t="s">
        <v>546</v>
      </c>
      <c r="K4" s="281" t="s">
        <v>604</v>
      </c>
      <c r="L4" s="283" t="s">
        <v>608</v>
      </c>
      <c r="M4" s="283" t="s">
        <v>607</v>
      </c>
      <c r="N4" s="283" t="s">
        <v>603</v>
      </c>
      <c r="O4" s="283" t="s">
        <v>794</v>
      </c>
    </row>
    <row r="5" spans="1:17" s="176" customFormat="1" ht="17.25" customHeight="1">
      <c r="A5" s="358"/>
      <c r="B5" s="312"/>
      <c r="C5" s="313"/>
      <c r="D5" s="314"/>
      <c r="E5" s="315"/>
      <c r="F5" s="319"/>
      <c r="G5" s="316"/>
      <c r="H5" s="340"/>
      <c r="I5" s="318"/>
      <c r="J5" s="340"/>
      <c r="K5" s="345"/>
      <c r="L5" s="320"/>
      <c r="M5" s="321"/>
      <c r="N5" s="317"/>
      <c r="O5" s="174"/>
      <c r="P5" s="175"/>
      <c r="Q5" s="175"/>
    </row>
    <row r="6" spans="1:17" s="176" customFormat="1" ht="17.25" customHeight="1">
      <c r="A6" s="450" t="s">
        <v>515</v>
      </c>
      <c r="B6" s="451"/>
      <c r="C6" s="452"/>
      <c r="D6" s="452"/>
      <c r="E6" s="453"/>
      <c r="F6" s="452"/>
      <c r="G6" s="454"/>
      <c r="H6" s="452"/>
      <c r="I6" s="452"/>
      <c r="J6" s="452"/>
      <c r="K6" s="455"/>
      <c r="L6" s="452"/>
      <c r="M6" s="456"/>
      <c r="N6" s="452"/>
      <c r="O6" s="457"/>
      <c r="P6" s="175"/>
      <c r="Q6" s="175"/>
    </row>
    <row r="7" spans="1:17" ht="60" customHeight="1">
      <c r="A7" s="458" t="s">
        <v>1019</v>
      </c>
      <c r="B7" s="459"/>
      <c r="C7" s="460"/>
      <c r="D7" s="461" t="s">
        <v>358</v>
      </c>
      <c r="E7" s="462">
        <v>1000</v>
      </c>
      <c r="F7" s="463" t="s">
        <v>1021</v>
      </c>
      <c r="G7" s="464"/>
      <c r="H7" s="465" t="s">
        <v>1025</v>
      </c>
      <c r="I7" s="465" t="s">
        <v>1023</v>
      </c>
      <c r="J7" s="466"/>
      <c r="K7" s="467" t="s">
        <v>594</v>
      </c>
      <c r="L7" s="463"/>
      <c r="M7" s="460"/>
      <c r="N7" s="468"/>
      <c r="O7" s="468"/>
      <c r="P7" s="140"/>
      <c r="Q7" s="140"/>
    </row>
    <row r="8" spans="1:17" ht="60" customHeight="1">
      <c r="A8" s="458" t="s">
        <v>1020</v>
      </c>
      <c r="B8" s="459"/>
      <c r="C8" s="460"/>
      <c r="D8" s="461" t="s">
        <v>793</v>
      </c>
      <c r="E8" s="462"/>
      <c r="F8" s="463" t="s">
        <v>1022</v>
      </c>
      <c r="G8" s="464"/>
      <c r="H8" s="465" t="s">
        <v>1026</v>
      </c>
      <c r="I8" s="465" t="s">
        <v>1024</v>
      </c>
      <c r="J8" s="466"/>
      <c r="K8" s="467" t="s">
        <v>1027</v>
      </c>
      <c r="L8" s="463"/>
      <c r="M8" s="460"/>
      <c r="N8" s="468"/>
      <c r="O8" s="468"/>
      <c r="P8" s="140"/>
      <c r="Q8" s="140"/>
    </row>
    <row r="9" spans="1:17" ht="60" customHeight="1">
      <c r="A9" s="458" t="s">
        <v>1028</v>
      </c>
      <c r="B9" s="459"/>
      <c r="C9" s="460"/>
      <c r="D9" s="461" t="s">
        <v>813</v>
      </c>
      <c r="E9" s="462"/>
      <c r="F9" s="463" t="s">
        <v>1033</v>
      </c>
      <c r="G9" s="464"/>
      <c r="H9" s="465"/>
      <c r="I9" s="465"/>
      <c r="J9" s="466"/>
      <c r="K9" s="467" t="s">
        <v>1009</v>
      </c>
      <c r="L9" s="463"/>
      <c r="M9" s="460"/>
      <c r="N9" s="468"/>
      <c r="O9" s="468"/>
      <c r="P9" s="140"/>
      <c r="Q9" s="140"/>
    </row>
    <row r="10" spans="1:17" ht="60" customHeight="1">
      <c r="A10" s="458" t="s">
        <v>1029</v>
      </c>
      <c r="B10" s="459"/>
      <c r="C10" s="460"/>
      <c r="D10" s="461" t="s">
        <v>813</v>
      </c>
      <c r="E10" s="462"/>
      <c r="F10" s="463" t="s">
        <v>1034</v>
      </c>
      <c r="G10" s="464"/>
      <c r="H10" s="465"/>
      <c r="I10" s="465"/>
      <c r="J10" s="466"/>
      <c r="K10" s="467" t="s">
        <v>1009</v>
      </c>
      <c r="L10" s="463"/>
      <c r="M10" s="460"/>
      <c r="N10" s="468"/>
      <c r="O10" s="468"/>
      <c r="P10" s="140"/>
      <c r="Q10" s="140"/>
    </row>
    <row r="11" spans="1:17" ht="60" customHeight="1">
      <c r="A11" s="458" t="s">
        <v>1030</v>
      </c>
      <c r="B11" s="459"/>
      <c r="C11" s="460"/>
      <c r="D11" s="461" t="s">
        <v>813</v>
      </c>
      <c r="E11" s="462"/>
      <c r="F11" s="463" t="s">
        <v>1035</v>
      </c>
      <c r="G11" s="464"/>
      <c r="H11" s="465"/>
      <c r="I11" s="465"/>
      <c r="J11" s="466"/>
      <c r="K11" s="467" t="s">
        <v>1009</v>
      </c>
      <c r="L11" s="463"/>
      <c r="M11" s="460"/>
      <c r="N11" s="468"/>
      <c r="O11" s="468"/>
      <c r="P11" s="140"/>
      <c r="Q11" s="140"/>
    </row>
    <row r="12" spans="1:17" ht="60" customHeight="1">
      <c r="A12" s="458" t="s">
        <v>1031</v>
      </c>
      <c r="B12" s="459"/>
      <c r="C12" s="460"/>
      <c r="D12" s="461" t="s">
        <v>813</v>
      </c>
      <c r="E12" s="462"/>
      <c r="F12" s="463" t="s">
        <v>1036</v>
      </c>
      <c r="G12" s="464"/>
      <c r="H12" s="465"/>
      <c r="I12" s="465"/>
      <c r="J12" s="466"/>
      <c r="K12" s="467" t="s">
        <v>1009</v>
      </c>
      <c r="L12" s="463"/>
      <c r="M12" s="460"/>
      <c r="N12" s="468"/>
      <c r="O12" s="468"/>
      <c r="P12" s="140"/>
      <c r="Q12" s="140"/>
    </row>
    <row r="13" spans="1:17" ht="60" customHeight="1">
      <c r="A13" s="458" t="s">
        <v>1032</v>
      </c>
      <c r="B13" s="459"/>
      <c r="C13" s="460"/>
      <c r="D13" s="461" t="s">
        <v>813</v>
      </c>
      <c r="E13" s="462"/>
      <c r="F13" s="463" t="s">
        <v>1037</v>
      </c>
      <c r="G13" s="464"/>
      <c r="H13" s="465"/>
      <c r="I13" s="465"/>
      <c r="J13" s="466"/>
      <c r="K13" s="467" t="s">
        <v>1009</v>
      </c>
      <c r="L13" s="463"/>
      <c r="M13" s="460"/>
      <c r="N13" s="468"/>
      <c r="O13" s="468"/>
      <c r="P13" s="140"/>
      <c r="Q13" s="140"/>
    </row>
    <row r="14" spans="1:17" ht="60" customHeight="1">
      <c r="A14" s="458"/>
      <c r="B14" s="459"/>
      <c r="C14" s="460"/>
      <c r="D14" s="461"/>
      <c r="E14" s="462"/>
      <c r="F14" s="463"/>
      <c r="G14" s="464"/>
      <c r="H14" s="465"/>
      <c r="I14" s="465"/>
      <c r="J14" s="466"/>
      <c r="K14" s="467"/>
      <c r="L14" s="463"/>
      <c r="M14" s="460"/>
      <c r="N14" s="468"/>
      <c r="O14" s="468"/>
      <c r="P14" s="140"/>
      <c r="Q14" s="140"/>
    </row>
    <row r="15" spans="1:17" ht="60" customHeight="1">
      <c r="A15" s="458"/>
      <c r="B15" s="459"/>
      <c r="C15" s="460"/>
      <c r="D15" s="461"/>
      <c r="E15" s="462"/>
      <c r="F15" s="463"/>
      <c r="G15" s="464"/>
      <c r="H15" s="465"/>
      <c r="I15" s="465"/>
      <c r="J15" s="466"/>
      <c r="K15" s="467"/>
      <c r="L15" s="463"/>
      <c r="M15" s="460"/>
      <c r="N15" s="468"/>
      <c r="O15" s="468"/>
      <c r="P15" s="140"/>
      <c r="Q15" s="140"/>
    </row>
    <row r="16" spans="1:17" ht="60" customHeight="1">
      <c r="A16" s="458"/>
      <c r="B16" s="459"/>
      <c r="C16" s="460"/>
      <c r="D16" s="461"/>
      <c r="E16" s="462"/>
      <c r="F16" s="463"/>
      <c r="G16" s="464"/>
      <c r="H16" s="465"/>
      <c r="I16" s="465"/>
      <c r="J16" s="466"/>
      <c r="K16" s="467"/>
      <c r="L16" s="463"/>
      <c r="M16" s="460"/>
      <c r="N16" s="468"/>
      <c r="O16" s="468"/>
      <c r="P16" s="140"/>
      <c r="Q16" s="140"/>
    </row>
    <row r="17" spans="1:17" ht="60" customHeight="1">
      <c r="A17" s="458"/>
      <c r="B17" s="459"/>
      <c r="C17" s="460"/>
      <c r="D17" s="461"/>
      <c r="E17" s="462"/>
      <c r="F17" s="463"/>
      <c r="G17" s="464"/>
      <c r="H17" s="465"/>
      <c r="I17" s="465"/>
      <c r="J17" s="466"/>
      <c r="K17" s="467"/>
      <c r="L17" s="463"/>
      <c r="M17" s="460"/>
      <c r="N17" s="468"/>
      <c r="O17" s="468"/>
      <c r="P17" s="140"/>
      <c r="Q17" s="140"/>
    </row>
  </sheetData>
  <autoFilter ref="C4:K12" xr:uid="{00000000-0009-0000-0000-000009000000}"/>
  <pageMargins left="0.7" right="0.7" top="0.75" bottom="0.75" header="0.3" footer="0.3"/>
  <pageSetup scale="34" fitToHeight="15"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1"/>
  <sheetViews>
    <sheetView zoomScale="110" zoomScaleNormal="110" workbookViewId="0">
      <selection activeCell="G20" sqref="G20"/>
    </sheetView>
  </sheetViews>
  <sheetFormatPr defaultRowHeight="13.2"/>
  <cols>
    <col min="3" max="3" width="18.109375" customWidth="1"/>
    <col min="5" max="5" width="3.6640625" customWidth="1"/>
    <col min="6" max="6" width="18.109375" customWidth="1"/>
    <col min="7" max="7" width="51.77734375" customWidth="1"/>
    <col min="8" max="8" width="32" customWidth="1"/>
    <col min="9" max="9" width="22.33203125" customWidth="1"/>
  </cols>
  <sheetData>
    <row r="1" spans="1:9" ht="15" customHeight="1">
      <c r="A1" s="681" t="s">
        <v>325</v>
      </c>
      <c r="B1" s="682"/>
      <c r="C1" s="682"/>
      <c r="D1" s="682"/>
      <c r="E1" s="682"/>
      <c r="F1" s="682"/>
      <c r="G1" s="682"/>
      <c r="H1" s="682"/>
      <c r="I1" s="34"/>
    </row>
    <row r="2" spans="1:9" ht="14.1" customHeight="1">
      <c r="A2" s="683" t="s">
        <v>0</v>
      </c>
      <c r="B2" s="684"/>
      <c r="C2" s="1" t="s">
        <v>1</v>
      </c>
      <c r="D2" s="683" t="s">
        <v>2</v>
      </c>
      <c r="E2" s="684"/>
      <c r="F2" s="1" t="s">
        <v>3</v>
      </c>
      <c r="G2" s="1" t="s">
        <v>4</v>
      </c>
      <c r="H2" s="25" t="s">
        <v>5</v>
      </c>
      <c r="I2" s="31" t="s">
        <v>508</v>
      </c>
    </row>
    <row r="3" spans="1:9" ht="36.9" customHeight="1">
      <c r="A3" s="679" t="s">
        <v>326</v>
      </c>
      <c r="B3" s="680"/>
      <c r="C3" s="2" t="s">
        <v>327</v>
      </c>
      <c r="D3" s="679" t="s">
        <v>8</v>
      </c>
      <c r="E3" s="680"/>
      <c r="F3" s="2" t="s">
        <v>328</v>
      </c>
      <c r="G3" s="2" t="s">
        <v>329</v>
      </c>
      <c r="H3" s="24" t="s">
        <v>330</v>
      </c>
      <c r="I3" s="97">
        <v>1000</v>
      </c>
    </row>
    <row r="4" spans="1:9" ht="39.9" customHeight="1">
      <c r="A4" s="679" t="s">
        <v>331</v>
      </c>
      <c r="B4" s="680"/>
      <c r="C4" s="2" t="s">
        <v>332</v>
      </c>
      <c r="D4" s="679" t="s">
        <v>295</v>
      </c>
      <c r="E4" s="680"/>
      <c r="F4" s="2" t="s">
        <v>333</v>
      </c>
      <c r="G4" s="2" t="s">
        <v>334</v>
      </c>
      <c r="H4" s="24" t="s">
        <v>335</v>
      </c>
      <c r="I4" s="10"/>
    </row>
    <row r="5" spans="1:9" ht="14.1" customHeight="1">
      <c r="A5" s="681" t="s">
        <v>336</v>
      </c>
      <c r="B5" s="682"/>
      <c r="C5" s="682"/>
      <c r="D5" s="682"/>
      <c r="E5" s="682"/>
      <c r="F5" s="682"/>
      <c r="G5" s="682"/>
      <c r="H5" s="682"/>
      <c r="I5" s="35"/>
    </row>
    <row r="6" spans="1:9" ht="14.1" customHeight="1">
      <c r="A6" s="683" t="s">
        <v>0</v>
      </c>
      <c r="B6" s="684"/>
      <c r="C6" s="1" t="s">
        <v>1</v>
      </c>
      <c r="D6" s="683" t="s">
        <v>2</v>
      </c>
      <c r="E6" s="684"/>
      <c r="F6" s="1" t="s">
        <v>3</v>
      </c>
      <c r="G6" s="1" t="s">
        <v>4</v>
      </c>
      <c r="H6" s="25" t="s">
        <v>5</v>
      </c>
      <c r="I6" s="31" t="s">
        <v>508</v>
      </c>
    </row>
    <row r="7" spans="1:9" ht="38.1" customHeight="1">
      <c r="A7" s="679" t="s">
        <v>337</v>
      </c>
      <c r="B7" s="680"/>
      <c r="C7" s="2" t="s">
        <v>338</v>
      </c>
      <c r="D7" s="679" t="s">
        <v>225</v>
      </c>
      <c r="E7" s="680"/>
      <c r="F7" s="2" t="s">
        <v>339</v>
      </c>
      <c r="G7" s="2" t="s">
        <v>340</v>
      </c>
      <c r="H7" s="24" t="s">
        <v>341</v>
      </c>
      <c r="I7" s="10"/>
    </row>
    <row r="8" spans="1:9" ht="45" customHeight="1">
      <c r="A8" s="679" t="s">
        <v>342</v>
      </c>
      <c r="B8" s="680"/>
      <c r="C8" s="2" t="s">
        <v>343</v>
      </c>
      <c r="D8" s="679" t="s">
        <v>225</v>
      </c>
      <c r="E8" s="680"/>
      <c r="F8" s="2" t="s">
        <v>339</v>
      </c>
      <c r="G8" s="2" t="s">
        <v>344</v>
      </c>
      <c r="H8" s="24" t="s">
        <v>341</v>
      </c>
      <c r="I8" s="10"/>
    </row>
    <row r="9" spans="1:9" ht="78" customHeight="1">
      <c r="A9" s="679" t="s">
        <v>345</v>
      </c>
      <c r="B9" s="680"/>
      <c r="C9" s="2" t="s">
        <v>346</v>
      </c>
      <c r="D9" s="679" t="s">
        <v>225</v>
      </c>
      <c r="E9" s="680"/>
      <c r="F9" s="2" t="s">
        <v>339</v>
      </c>
      <c r="G9" s="2" t="s">
        <v>347</v>
      </c>
      <c r="H9" s="24" t="s">
        <v>348</v>
      </c>
      <c r="I9" s="10"/>
    </row>
    <row r="10" spans="1:9" ht="33" customHeight="1">
      <c r="A10" s="679" t="s">
        <v>349</v>
      </c>
      <c r="B10" s="680"/>
      <c r="C10" s="2" t="s">
        <v>350</v>
      </c>
      <c r="D10" s="679" t="s">
        <v>225</v>
      </c>
      <c r="E10" s="680"/>
      <c r="F10" s="2" t="s">
        <v>339</v>
      </c>
      <c r="G10" s="2" t="s">
        <v>351</v>
      </c>
      <c r="H10" s="24" t="s">
        <v>348</v>
      </c>
      <c r="I10" s="10"/>
    </row>
    <row r="11" spans="1:9" ht="27.9" customHeight="1">
      <c r="A11" s="679" t="s">
        <v>352</v>
      </c>
      <c r="B11" s="680"/>
      <c r="C11" s="2" t="s">
        <v>353</v>
      </c>
      <c r="D11" s="679" t="s">
        <v>225</v>
      </c>
      <c r="E11" s="680"/>
      <c r="F11" s="2" t="s">
        <v>339</v>
      </c>
      <c r="G11" s="2" t="s">
        <v>354</v>
      </c>
      <c r="H11" s="24" t="s">
        <v>355</v>
      </c>
      <c r="I11" s="10"/>
    </row>
  </sheetData>
  <mergeCells count="20">
    <mergeCell ref="A10:B10"/>
    <mergeCell ref="D10:E10"/>
    <mergeCell ref="A11:B11"/>
    <mergeCell ref="D11:E11"/>
    <mergeCell ref="A7:B7"/>
    <mergeCell ref="D7:E7"/>
    <mergeCell ref="A8:B8"/>
    <mergeCell ref="D8:E8"/>
    <mergeCell ref="A9:B9"/>
    <mergeCell ref="D9:E9"/>
    <mergeCell ref="A1:H1"/>
    <mergeCell ref="A2:B2"/>
    <mergeCell ref="D2:E2"/>
    <mergeCell ref="A3:B3"/>
    <mergeCell ref="D3:E3"/>
    <mergeCell ref="A4:B4"/>
    <mergeCell ref="D4:E4"/>
    <mergeCell ref="A5:H5"/>
    <mergeCell ref="A6:B6"/>
    <mergeCell ref="D6:E6"/>
  </mergeCells>
  <hyperlinks>
    <hyperlink ref="A3" r:id="rId1" display="http://www.businessownersideacafe.com/business_grants/" xr:uid="{00000000-0004-0000-0E00-000000000000}"/>
    <hyperlink ref="A4" r:id="rId2" display="http://www.tcclandbank.org/" xr:uid="{00000000-0004-0000-0E00-000001000000}"/>
  </hyperlinks>
  <pageMargins left="0.7" right="0.7" top="0.75" bottom="0.75" header="0.3" footer="0.3"/>
  <pageSetup orientation="portrait" horizontalDpi="4294967295" verticalDpi="4294967295"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defaultRowHeight="13.2"/>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21"/>
  <sheetViews>
    <sheetView workbookViewId="0"/>
  </sheetViews>
  <sheetFormatPr defaultRowHeight="13.2"/>
  <cols>
    <col min="1" max="1" width="6.6640625" style="41" customWidth="1"/>
    <col min="2" max="2" width="19.109375" customWidth="1"/>
    <col min="3" max="3" width="12.6640625" customWidth="1"/>
    <col min="4" max="4" width="14" customWidth="1"/>
    <col min="5" max="5" width="23" customWidth="1"/>
    <col min="6" max="6" width="66.77734375" customWidth="1"/>
    <col min="7" max="7" width="52.77734375" customWidth="1"/>
    <col min="8" max="8" width="53" customWidth="1"/>
  </cols>
  <sheetData>
    <row r="1" spans="1:8">
      <c r="A1" s="92" t="s">
        <v>529</v>
      </c>
      <c r="B1" s="81" t="s">
        <v>0</v>
      </c>
      <c r="C1" s="1" t="s">
        <v>1</v>
      </c>
      <c r="D1" s="26" t="s">
        <v>517</v>
      </c>
      <c r="E1" s="1" t="s">
        <v>3</v>
      </c>
      <c r="F1" s="1" t="s">
        <v>4</v>
      </c>
      <c r="G1" s="1" t="s">
        <v>5</v>
      </c>
      <c r="H1" s="6" t="s">
        <v>357</v>
      </c>
    </row>
    <row r="2" spans="1:8" ht="27" customHeight="1">
      <c r="A2" s="11" t="s">
        <v>509</v>
      </c>
      <c r="B2" s="82" t="s">
        <v>6</v>
      </c>
      <c r="C2" s="58" t="s">
        <v>7</v>
      </c>
      <c r="D2" s="45" t="s">
        <v>8</v>
      </c>
      <c r="E2" s="58" t="s">
        <v>9</v>
      </c>
      <c r="F2" s="58" t="s">
        <v>10</v>
      </c>
      <c r="G2" s="45" t="s">
        <v>11</v>
      </c>
      <c r="H2" s="56"/>
    </row>
    <row r="3" spans="1:8" ht="19.5" customHeight="1">
      <c r="A3" s="11" t="s">
        <v>509</v>
      </c>
      <c r="B3" s="96" t="s">
        <v>12</v>
      </c>
      <c r="C3" s="2" t="s">
        <v>7</v>
      </c>
      <c r="D3" s="98" t="s">
        <v>8</v>
      </c>
      <c r="E3" s="2" t="s">
        <v>13</v>
      </c>
      <c r="F3" s="2" t="s">
        <v>14</v>
      </c>
      <c r="G3" s="98" t="s">
        <v>15</v>
      </c>
      <c r="H3" s="10"/>
    </row>
    <row r="4" spans="1:8" ht="45" customHeight="1">
      <c r="A4" s="11" t="s">
        <v>509</v>
      </c>
      <c r="B4" s="96" t="s">
        <v>20</v>
      </c>
      <c r="C4" s="2" t="s">
        <v>21</v>
      </c>
      <c r="D4" s="98" t="s">
        <v>8</v>
      </c>
      <c r="E4" s="2" t="s">
        <v>22</v>
      </c>
      <c r="F4" s="2" t="s">
        <v>23</v>
      </c>
      <c r="G4" s="98" t="s">
        <v>24</v>
      </c>
      <c r="H4" s="10"/>
    </row>
    <row r="5" spans="1:8" ht="45" customHeight="1">
      <c r="A5" s="11" t="s">
        <v>509</v>
      </c>
      <c r="B5" s="96" t="s">
        <v>25</v>
      </c>
      <c r="C5" s="2" t="s">
        <v>21</v>
      </c>
      <c r="D5" s="98" t="s">
        <v>8</v>
      </c>
      <c r="E5" s="2" t="s">
        <v>26</v>
      </c>
      <c r="F5" s="2" t="s">
        <v>27</v>
      </c>
      <c r="G5" s="98" t="s">
        <v>28</v>
      </c>
      <c r="H5" s="10"/>
    </row>
    <row r="6" spans="1:8" ht="45" customHeight="1">
      <c r="A6" s="11" t="s">
        <v>510</v>
      </c>
      <c r="B6" s="83" t="s">
        <v>356</v>
      </c>
      <c r="C6" s="2" t="s">
        <v>35</v>
      </c>
      <c r="D6" s="98" t="s">
        <v>8</v>
      </c>
      <c r="E6" s="2" t="s">
        <v>36</v>
      </c>
      <c r="F6" s="2" t="s">
        <v>37</v>
      </c>
      <c r="G6" s="98" t="s">
        <v>38</v>
      </c>
      <c r="H6" s="16" t="s">
        <v>360</v>
      </c>
    </row>
    <row r="7" spans="1:8" ht="45" customHeight="1">
      <c r="A7" s="11" t="s">
        <v>510</v>
      </c>
      <c r="B7" s="94" t="s">
        <v>361</v>
      </c>
      <c r="C7" s="2" t="s">
        <v>39</v>
      </c>
      <c r="D7" s="98" t="s">
        <v>8</v>
      </c>
      <c r="E7" s="2" t="s">
        <v>40</v>
      </c>
      <c r="F7" s="3" t="s">
        <v>41</v>
      </c>
      <c r="G7" s="98" t="s">
        <v>42</v>
      </c>
      <c r="H7" s="16" t="s">
        <v>362</v>
      </c>
    </row>
    <row r="8" spans="1:8" ht="45" customHeight="1">
      <c r="A8" s="11" t="s">
        <v>510</v>
      </c>
      <c r="B8" s="96" t="s">
        <v>48</v>
      </c>
      <c r="C8" s="2" t="s">
        <v>39</v>
      </c>
      <c r="D8" s="98" t="s">
        <v>8</v>
      </c>
      <c r="E8" s="2" t="s">
        <v>49</v>
      </c>
      <c r="F8" s="2" t="s">
        <v>50</v>
      </c>
      <c r="G8" s="98" t="s">
        <v>51</v>
      </c>
      <c r="H8" s="16" t="s">
        <v>364</v>
      </c>
    </row>
    <row r="9" spans="1:8" ht="45" customHeight="1">
      <c r="A9" s="11" t="s">
        <v>510</v>
      </c>
      <c r="B9" s="96" t="s">
        <v>61</v>
      </c>
      <c r="C9" s="2" t="s">
        <v>39</v>
      </c>
      <c r="D9" s="98" t="s">
        <v>8</v>
      </c>
      <c r="E9" s="2" t="s">
        <v>62</v>
      </c>
      <c r="F9" s="2" t="s">
        <v>63</v>
      </c>
      <c r="G9" s="98" t="s">
        <v>64</v>
      </c>
      <c r="H9" s="16" t="s">
        <v>367</v>
      </c>
    </row>
    <row r="10" spans="1:8" ht="45" customHeight="1">
      <c r="A10" s="11" t="s">
        <v>510</v>
      </c>
      <c r="B10" s="96" t="s">
        <v>65</v>
      </c>
      <c r="C10" s="2" t="s">
        <v>39</v>
      </c>
      <c r="D10" s="98" t="s">
        <v>8</v>
      </c>
      <c r="E10" s="2" t="s">
        <v>66</v>
      </c>
      <c r="F10" s="2" t="s">
        <v>67</v>
      </c>
      <c r="G10" s="98" t="s">
        <v>68</v>
      </c>
      <c r="H10" s="16" t="s">
        <v>368</v>
      </c>
    </row>
    <row r="11" spans="1:8" ht="45" customHeight="1">
      <c r="A11" s="11" t="s">
        <v>510</v>
      </c>
      <c r="B11" s="96" t="s">
        <v>69</v>
      </c>
      <c r="C11" s="2" t="s">
        <v>70</v>
      </c>
      <c r="D11" s="98" t="s">
        <v>8</v>
      </c>
      <c r="E11" s="2" t="s">
        <v>71</v>
      </c>
      <c r="F11" s="2" t="s">
        <v>72</v>
      </c>
      <c r="G11" s="98" t="s">
        <v>73</v>
      </c>
      <c r="H11" s="16" t="s">
        <v>369</v>
      </c>
    </row>
    <row r="12" spans="1:8" ht="45" customHeight="1">
      <c r="A12" s="11" t="s">
        <v>510</v>
      </c>
      <c r="B12" s="96" t="s">
        <v>74</v>
      </c>
      <c r="C12" s="2" t="s">
        <v>75</v>
      </c>
      <c r="D12" s="98" t="s">
        <v>8</v>
      </c>
      <c r="E12" s="2" t="s">
        <v>76</v>
      </c>
      <c r="F12" s="2" t="s">
        <v>77</v>
      </c>
      <c r="G12" s="98" t="s">
        <v>78</v>
      </c>
      <c r="H12" s="16" t="s">
        <v>370</v>
      </c>
    </row>
    <row r="13" spans="1:8" ht="45" customHeight="1">
      <c r="A13" s="11" t="s">
        <v>510</v>
      </c>
      <c r="B13" s="96" t="s">
        <v>79</v>
      </c>
      <c r="C13" s="2" t="s">
        <v>75</v>
      </c>
      <c r="D13" s="98" t="s">
        <v>8</v>
      </c>
      <c r="E13" s="2" t="s">
        <v>80</v>
      </c>
      <c r="F13" s="2" t="s">
        <v>81</v>
      </c>
      <c r="G13" s="98" t="s">
        <v>82</v>
      </c>
      <c r="H13" s="16" t="s">
        <v>374</v>
      </c>
    </row>
    <row r="14" spans="1:8" ht="45" customHeight="1">
      <c r="A14" s="11" t="s">
        <v>510</v>
      </c>
      <c r="B14" s="96" t="s">
        <v>87</v>
      </c>
      <c r="C14" s="2" t="s">
        <v>88</v>
      </c>
      <c r="D14" s="98" t="s">
        <v>8</v>
      </c>
      <c r="E14" s="2" t="s">
        <v>89</v>
      </c>
      <c r="F14" s="2" t="s">
        <v>90</v>
      </c>
      <c r="G14" s="98" t="s">
        <v>91</v>
      </c>
      <c r="H14" s="16" t="s">
        <v>376</v>
      </c>
    </row>
    <row r="15" spans="1:8" ht="45" customHeight="1">
      <c r="A15" s="11" t="s">
        <v>510</v>
      </c>
      <c r="B15" s="96" t="s">
        <v>131</v>
      </c>
      <c r="C15" s="2" t="s">
        <v>127</v>
      </c>
      <c r="D15" s="98" t="s">
        <v>8</v>
      </c>
      <c r="E15" s="2" t="s">
        <v>132</v>
      </c>
      <c r="F15" s="3" t="s">
        <v>133</v>
      </c>
      <c r="G15" s="98" t="s">
        <v>134</v>
      </c>
      <c r="H15" s="10"/>
    </row>
    <row r="16" spans="1:8" ht="45" customHeight="1">
      <c r="A16" s="11" t="s">
        <v>510</v>
      </c>
      <c r="B16" s="84" t="s">
        <v>474</v>
      </c>
      <c r="C16" s="2" t="s">
        <v>141</v>
      </c>
      <c r="D16" s="98" t="s">
        <v>8</v>
      </c>
      <c r="E16" s="2" t="s">
        <v>144</v>
      </c>
      <c r="F16" s="2" t="s">
        <v>145</v>
      </c>
      <c r="G16" s="98" t="s">
        <v>146</v>
      </c>
      <c r="H16" s="13" t="s">
        <v>475</v>
      </c>
    </row>
    <row r="17" spans="1:8" ht="45" customHeight="1">
      <c r="A17" s="11" t="s">
        <v>511</v>
      </c>
      <c r="B17" s="96" t="s">
        <v>147</v>
      </c>
      <c r="C17" s="2" t="s">
        <v>148</v>
      </c>
      <c r="D17" s="98" t="s">
        <v>8</v>
      </c>
      <c r="E17" s="2" t="s">
        <v>149</v>
      </c>
      <c r="F17" s="2" t="s">
        <v>150</v>
      </c>
      <c r="G17" s="98" t="s">
        <v>151</v>
      </c>
      <c r="H17" s="10" t="s">
        <v>383</v>
      </c>
    </row>
    <row r="18" spans="1:8" ht="45" customHeight="1">
      <c r="A18" s="11" t="s">
        <v>511</v>
      </c>
      <c r="B18" s="96" t="s">
        <v>165</v>
      </c>
      <c r="C18" s="2" t="s">
        <v>148</v>
      </c>
      <c r="D18" s="98" t="s">
        <v>8</v>
      </c>
      <c r="E18" s="2" t="s">
        <v>166</v>
      </c>
      <c r="F18" s="2" t="s">
        <v>167</v>
      </c>
      <c r="G18" s="98" t="s">
        <v>168</v>
      </c>
      <c r="H18" s="10"/>
    </row>
    <row r="19" spans="1:8" ht="45" customHeight="1">
      <c r="A19" s="11" t="s">
        <v>511</v>
      </c>
      <c r="B19" s="96" t="s">
        <v>169</v>
      </c>
      <c r="C19" s="2" t="s">
        <v>148</v>
      </c>
      <c r="D19" s="98" t="s">
        <v>8</v>
      </c>
      <c r="E19" s="2" t="s">
        <v>170</v>
      </c>
      <c r="F19" s="2" t="s">
        <v>171</v>
      </c>
      <c r="G19" s="2" t="s">
        <v>172</v>
      </c>
      <c r="H19" s="5"/>
    </row>
    <row r="20" spans="1:8" ht="45" customHeight="1">
      <c r="A20" s="11" t="s">
        <v>511</v>
      </c>
      <c r="B20" s="96" t="s">
        <v>173</v>
      </c>
      <c r="C20" s="2" t="s">
        <v>148</v>
      </c>
      <c r="D20" s="98" t="s">
        <v>8</v>
      </c>
      <c r="E20" s="2" t="s">
        <v>174</v>
      </c>
      <c r="F20" s="2" t="s">
        <v>175</v>
      </c>
      <c r="G20" s="2" t="s">
        <v>176</v>
      </c>
      <c r="H20" s="5"/>
    </row>
    <row r="21" spans="1:8" ht="45" customHeight="1">
      <c r="A21" s="11" t="s">
        <v>511</v>
      </c>
      <c r="B21" s="96" t="s">
        <v>187</v>
      </c>
      <c r="C21" s="2" t="s">
        <v>188</v>
      </c>
      <c r="D21" s="98" t="s">
        <v>8</v>
      </c>
      <c r="E21" s="2" t="s">
        <v>189</v>
      </c>
      <c r="F21" s="2" t="s">
        <v>190</v>
      </c>
      <c r="G21" s="98" t="s">
        <v>191</v>
      </c>
      <c r="H21" s="10" t="s">
        <v>384</v>
      </c>
    </row>
    <row r="22" spans="1:8" ht="45" customHeight="1">
      <c r="A22" s="11" t="s">
        <v>511</v>
      </c>
      <c r="B22" s="96" t="s">
        <v>196</v>
      </c>
      <c r="C22" s="2" t="s">
        <v>197</v>
      </c>
      <c r="D22" s="98" t="s">
        <v>8</v>
      </c>
      <c r="E22" s="2" t="s">
        <v>198</v>
      </c>
      <c r="F22" s="2" t="s">
        <v>199</v>
      </c>
      <c r="G22" s="98" t="s">
        <v>200</v>
      </c>
      <c r="H22" s="10"/>
    </row>
    <row r="23" spans="1:8" ht="45" customHeight="1">
      <c r="A23" s="11" t="s">
        <v>511</v>
      </c>
      <c r="B23" s="96" t="s">
        <v>201</v>
      </c>
      <c r="C23" s="7" t="s">
        <v>387</v>
      </c>
      <c r="D23" s="98" t="s">
        <v>8</v>
      </c>
      <c r="E23" s="2" t="s">
        <v>202</v>
      </c>
      <c r="F23" s="2" t="s">
        <v>203</v>
      </c>
      <c r="G23" s="98" t="s">
        <v>204</v>
      </c>
      <c r="H23" s="10"/>
    </row>
    <row r="24" spans="1:8" ht="45" customHeight="1">
      <c r="A24" s="11" t="s">
        <v>511</v>
      </c>
      <c r="B24" s="96" t="s">
        <v>205</v>
      </c>
      <c r="C24" s="2" t="s">
        <v>206</v>
      </c>
      <c r="D24" s="98" t="s">
        <v>8</v>
      </c>
      <c r="E24" s="2" t="s">
        <v>207</v>
      </c>
      <c r="F24" s="2" t="s">
        <v>208</v>
      </c>
      <c r="G24" s="98" t="s">
        <v>204</v>
      </c>
      <c r="H24" s="10" t="s">
        <v>388</v>
      </c>
    </row>
    <row r="25" spans="1:8" ht="45" customHeight="1">
      <c r="A25" s="11" t="s">
        <v>512</v>
      </c>
      <c r="B25" s="96" t="s">
        <v>213</v>
      </c>
      <c r="C25" s="2" t="s">
        <v>214</v>
      </c>
      <c r="D25" s="98" t="s">
        <v>8</v>
      </c>
      <c r="E25" s="3" t="s">
        <v>215</v>
      </c>
      <c r="F25" s="2" t="s">
        <v>216</v>
      </c>
      <c r="G25" s="98" t="s">
        <v>217</v>
      </c>
      <c r="H25" s="16" t="s">
        <v>402</v>
      </c>
    </row>
    <row r="26" spans="1:8" ht="45" customHeight="1">
      <c r="A26" s="11" t="s">
        <v>512</v>
      </c>
      <c r="B26" s="96" t="s">
        <v>218</v>
      </c>
      <c r="C26" s="2" t="s">
        <v>219</v>
      </c>
      <c r="D26" s="98" t="s">
        <v>8</v>
      </c>
      <c r="E26" s="2" t="s">
        <v>220</v>
      </c>
      <c r="F26" s="2" t="s">
        <v>221</v>
      </c>
      <c r="G26" s="98" t="s">
        <v>222</v>
      </c>
      <c r="H26" s="19" t="s">
        <v>484</v>
      </c>
    </row>
    <row r="27" spans="1:8" ht="45" customHeight="1">
      <c r="A27" s="11" t="s">
        <v>512</v>
      </c>
      <c r="B27" s="96" t="s">
        <v>228</v>
      </c>
      <c r="C27" s="2" t="s">
        <v>214</v>
      </c>
      <c r="D27" s="98" t="s">
        <v>8</v>
      </c>
      <c r="E27" s="3" t="s">
        <v>229</v>
      </c>
      <c r="F27" s="2" t="s">
        <v>230</v>
      </c>
      <c r="G27" s="98" t="s">
        <v>231</v>
      </c>
      <c r="H27" s="16" t="s">
        <v>404</v>
      </c>
    </row>
    <row r="28" spans="1:8" ht="45" customHeight="1">
      <c r="A28" s="11" t="s">
        <v>512</v>
      </c>
      <c r="B28" s="96" t="s">
        <v>232</v>
      </c>
      <c r="C28" s="2" t="s">
        <v>214</v>
      </c>
      <c r="D28" s="98" t="s">
        <v>8</v>
      </c>
      <c r="E28" s="2" t="s">
        <v>233</v>
      </c>
      <c r="F28" s="2" t="s">
        <v>234</v>
      </c>
      <c r="G28" s="98" t="s">
        <v>235</v>
      </c>
      <c r="H28" s="16" t="s">
        <v>405</v>
      </c>
    </row>
    <row r="29" spans="1:8" ht="45" customHeight="1">
      <c r="A29" s="11" t="s">
        <v>512</v>
      </c>
      <c r="B29" s="96" t="s">
        <v>236</v>
      </c>
      <c r="C29" s="2" t="s">
        <v>214</v>
      </c>
      <c r="D29" s="98" t="s">
        <v>8</v>
      </c>
      <c r="E29" s="2" t="s">
        <v>237</v>
      </c>
      <c r="F29" s="2" t="s">
        <v>238</v>
      </c>
      <c r="G29" s="98" t="s">
        <v>239</v>
      </c>
      <c r="H29" s="16" t="s">
        <v>403</v>
      </c>
    </row>
    <row r="30" spans="1:8" ht="45" customHeight="1">
      <c r="A30" s="11" t="s">
        <v>515</v>
      </c>
      <c r="B30" s="96" t="s">
        <v>326</v>
      </c>
      <c r="C30" s="2" t="s">
        <v>327</v>
      </c>
      <c r="D30" s="98" t="s">
        <v>8</v>
      </c>
      <c r="E30" s="2" t="s">
        <v>328</v>
      </c>
      <c r="F30" s="2" t="s">
        <v>329</v>
      </c>
      <c r="G30" s="98" t="s">
        <v>330</v>
      </c>
      <c r="H30" s="10"/>
    </row>
    <row r="31" spans="1:8" ht="45" customHeight="1">
      <c r="A31" s="11" t="s">
        <v>510</v>
      </c>
      <c r="B31" s="96" t="s">
        <v>56</v>
      </c>
      <c r="C31" s="2" t="s">
        <v>39</v>
      </c>
      <c r="D31" s="98" t="s">
        <v>57</v>
      </c>
      <c r="E31" s="2" t="s">
        <v>58</v>
      </c>
      <c r="F31" s="3" t="s">
        <v>59</v>
      </c>
      <c r="G31" s="98" t="s">
        <v>60</v>
      </c>
      <c r="H31" s="16" t="s">
        <v>366</v>
      </c>
    </row>
    <row r="32" spans="1:8" ht="45" customHeight="1">
      <c r="A32" s="11" t="s">
        <v>511</v>
      </c>
      <c r="B32" s="96" t="s">
        <v>160</v>
      </c>
      <c r="C32" s="2" t="s">
        <v>148</v>
      </c>
      <c r="D32" s="98" t="s">
        <v>161</v>
      </c>
      <c r="E32" s="2" t="s">
        <v>162</v>
      </c>
      <c r="F32" s="2" t="s">
        <v>163</v>
      </c>
      <c r="G32" s="98" t="s">
        <v>164</v>
      </c>
      <c r="H32" s="16" t="s">
        <v>378</v>
      </c>
    </row>
    <row r="33" spans="1:8" ht="45" customHeight="1">
      <c r="A33" s="11" t="s">
        <v>511</v>
      </c>
      <c r="B33" s="96" t="s">
        <v>183</v>
      </c>
      <c r="C33" s="2" t="s">
        <v>178</v>
      </c>
      <c r="D33" s="98" t="s">
        <v>161</v>
      </c>
      <c r="E33" s="2" t="s">
        <v>184</v>
      </c>
      <c r="F33" s="2" t="s">
        <v>185</v>
      </c>
      <c r="G33" s="98" t="s">
        <v>186</v>
      </c>
      <c r="H33" s="10" t="s">
        <v>386</v>
      </c>
    </row>
    <row r="34" spans="1:8" ht="45" customHeight="1">
      <c r="A34" s="11" t="s">
        <v>509</v>
      </c>
      <c r="B34" s="96" t="s">
        <v>16</v>
      </c>
      <c r="C34" s="2" t="s">
        <v>7</v>
      </c>
      <c r="D34" s="98" t="s">
        <v>17</v>
      </c>
      <c r="E34" s="2" t="s">
        <v>18</v>
      </c>
      <c r="F34" s="2" t="s">
        <v>19</v>
      </c>
      <c r="G34" s="98" t="s">
        <v>11</v>
      </c>
      <c r="H34" s="10"/>
    </row>
    <row r="35" spans="1:8" ht="45" customHeight="1">
      <c r="A35" s="11" t="s">
        <v>511</v>
      </c>
      <c r="B35" s="96" t="s">
        <v>177</v>
      </c>
      <c r="C35" s="2" t="s">
        <v>178</v>
      </c>
      <c r="D35" s="98" t="s">
        <v>179</v>
      </c>
      <c r="E35" s="2" t="s">
        <v>180</v>
      </c>
      <c r="F35" s="2" t="s">
        <v>181</v>
      </c>
      <c r="G35" s="98" t="s">
        <v>182</v>
      </c>
      <c r="H35" s="16" t="s">
        <v>493</v>
      </c>
    </row>
    <row r="36" spans="1:8" ht="45" customHeight="1">
      <c r="A36" s="11" t="s">
        <v>511</v>
      </c>
      <c r="B36" s="96" t="s">
        <v>147</v>
      </c>
      <c r="C36" s="2" t="s">
        <v>209</v>
      </c>
      <c r="D36" s="98" t="s">
        <v>179</v>
      </c>
      <c r="E36" s="3" t="s">
        <v>210</v>
      </c>
      <c r="F36" s="3" t="s">
        <v>211</v>
      </c>
      <c r="G36" s="98" t="s">
        <v>212</v>
      </c>
      <c r="H36" s="16" t="s">
        <v>393</v>
      </c>
    </row>
    <row r="37" spans="1:8" ht="45" customHeight="1">
      <c r="A37" s="11" t="s">
        <v>513</v>
      </c>
      <c r="B37" s="96" t="s">
        <v>253</v>
      </c>
      <c r="C37" s="2" t="s">
        <v>241</v>
      </c>
      <c r="D37" s="98" t="s">
        <v>254</v>
      </c>
      <c r="E37" s="2" t="s">
        <v>255</v>
      </c>
      <c r="F37" s="2" t="s">
        <v>256</v>
      </c>
      <c r="G37" s="98" t="s">
        <v>257</v>
      </c>
      <c r="H37" s="10"/>
    </row>
    <row r="38" spans="1:8" ht="45" customHeight="1">
      <c r="A38" s="11" t="s">
        <v>510</v>
      </c>
      <c r="B38" s="96" t="s">
        <v>135</v>
      </c>
      <c r="C38" s="2" t="s">
        <v>136</v>
      </c>
      <c r="D38" s="95" t="s">
        <v>528</v>
      </c>
      <c r="E38" s="2" t="s">
        <v>138</v>
      </c>
      <c r="F38" s="3" t="s">
        <v>139</v>
      </c>
      <c r="G38" s="98" t="s">
        <v>140</v>
      </c>
      <c r="H38" s="10"/>
    </row>
    <row r="39" spans="1:8" ht="45" customHeight="1">
      <c r="A39" s="11" t="s">
        <v>513</v>
      </c>
      <c r="B39" s="96" t="s">
        <v>275</v>
      </c>
      <c r="C39" s="2" t="s">
        <v>276</v>
      </c>
      <c r="D39" s="95" t="s">
        <v>527</v>
      </c>
      <c r="E39" s="2" t="s">
        <v>278</v>
      </c>
      <c r="F39" s="2" t="s">
        <v>279</v>
      </c>
      <c r="G39" s="98" t="s">
        <v>280</v>
      </c>
      <c r="H39" s="10"/>
    </row>
    <row r="40" spans="1:8" ht="45" customHeight="1">
      <c r="A40" s="11" t="s">
        <v>518</v>
      </c>
      <c r="B40" s="100" t="s">
        <v>458</v>
      </c>
      <c r="C40" s="7" t="s">
        <v>447</v>
      </c>
      <c r="D40" s="95" t="s">
        <v>460</v>
      </c>
      <c r="E40" s="43" t="s">
        <v>459</v>
      </c>
      <c r="F40" s="43" t="s">
        <v>461</v>
      </c>
      <c r="G40" s="55" t="s">
        <v>462</v>
      </c>
      <c r="H40" s="11"/>
    </row>
    <row r="41" spans="1:8" ht="45" customHeight="1">
      <c r="A41" s="11" t="s">
        <v>518</v>
      </c>
      <c r="B41" s="100" t="s">
        <v>463</v>
      </c>
      <c r="C41" s="7" t="s">
        <v>447</v>
      </c>
      <c r="D41" s="95" t="s">
        <v>460</v>
      </c>
      <c r="E41" s="43" t="s">
        <v>464</v>
      </c>
      <c r="F41" s="43" t="s">
        <v>465</v>
      </c>
      <c r="G41" s="52"/>
      <c r="H41" s="18" t="s">
        <v>466</v>
      </c>
    </row>
    <row r="42" spans="1:8" ht="45" customHeight="1">
      <c r="A42" s="11" t="s">
        <v>518</v>
      </c>
      <c r="B42" s="101" t="s">
        <v>379</v>
      </c>
      <c r="C42" s="7" t="s">
        <v>377</v>
      </c>
      <c r="D42" s="95" t="s">
        <v>380</v>
      </c>
      <c r="E42" s="2" t="s">
        <v>382</v>
      </c>
      <c r="F42" s="2" t="s">
        <v>381</v>
      </c>
      <c r="G42" s="98"/>
      <c r="H42" s="10"/>
    </row>
    <row r="43" spans="1:8" ht="45" customHeight="1">
      <c r="A43" s="11" t="s">
        <v>518</v>
      </c>
      <c r="B43" s="100" t="s">
        <v>400</v>
      </c>
      <c r="C43" s="7" t="s">
        <v>394</v>
      </c>
      <c r="D43" s="95" t="s">
        <v>401</v>
      </c>
      <c r="E43" s="2"/>
      <c r="F43" s="2"/>
      <c r="G43" s="98"/>
      <c r="H43" s="16" t="s">
        <v>499</v>
      </c>
    </row>
    <row r="44" spans="1:8" ht="45" customHeight="1">
      <c r="A44" s="11" t="s">
        <v>518</v>
      </c>
      <c r="B44" s="102" t="s">
        <v>372</v>
      </c>
      <c r="C44" s="7" t="s">
        <v>371</v>
      </c>
      <c r="D44" s="95" t="s">
        <v>358</v>
      </c>
      <c r="E44" s="2"/>
      <c r="F44" s="7" t="s">
        <v>373</v>
      </c>
      <c r="G44" s="98"/>
      <c r="H44" s="10"/>
    </row>
    <row r="45" spans="1:8" ht="45" customHeight="1">
      <c r="A45" s="11" t="s">
        <v>518</v>
      </c>
      <c r="B45" s="101" t="s">
        <v>389</v>
      </c>
      <c r="C45" s="2" t="s">
        <v>390</v>
      </c>
      <c r="D45" s="95" t="s">
        <v>358</v>
      </c>
      <c r="E45" s="2"/>
      <c r="F45" s="7" t="s">
        <v>391</v>
      </c>
      <c r="G45" s="54" t="s">
        <v>392</v>
      </c>
      <c r="H45" s="10"/>
    </row>
    <row r="46" spans="1:8" ht="45" customHeight="1">
      <c r="A46" s="11" t="s">
        <v>518</v>
      </c>
      <c r="B46" s="103" t="s">
        <v>407</v>
      </c>
      <c r="C46" s="7" t="s">
        <v>408</v>
      </c>
      <c r="D46" s="95" t="s">
        <v>358</v>
      </c>
      <c r="E46" s="7" t="s">
        <v>409</v>
      </c>
      <c r="F46" s="49" t="s">
        <v>410</v>
      </c>
      <c r="G46" s="98"/>
      <c r="H46" s="11" t="s">
        <v>411</v>
      </c>
    </row>
    <row r="47" spans="1:8" ht="45" customHeight="1">
      <c r="A47" s="11" t="s">
        <v>518</v>
      </c>
      <c r="B47" s="100" t="s">
        <v>412</v>
      </c>
      <c r="C47" s="7" t="s">
        <v>39</v>
      </c>
      <c r="D47" s="95" t="s">
        <v>358</v>
      </c>
      <c r="E47" s="7" t="s">
        <v>414</v>
      </c>
      <c r="F47" s="46" t="s">
        <v>413</v>
      </c>
      <c r="G47" s="52" t="s">
        <v>415</v>
      </c>
      <c r="H47" s="11" t="s">
        <v>416</v>
      </c>
    </row>
    <row r="48" spans="1:8" ht="45" customHeight="1">
      <c r="A48" s="11" t="s">
        <v>518</v>
      </c>
      <c r="B48" s="100" t="s">
        <v>417</v>
      </c>
      <c r="C48" s="7" t="s">
        <v>39</v>
      </c>
      <c r="D48" s="95" t="s">
        <v>358</v>
      </c>
      <c r="E48" s="46" t="s">
        <v>418</v>
      </c>
      <c r="F48" s="46" t="s">
        <v>421</v>
      </c>
      <c r="G48" s="52" t="s">
        <v>419</v>
      </c>
      <c r="H48" s="13" t="s">
        <v>420</v>
      </c>
    </row>
    <row r="49" spans="1:8" ht="45" customHeight="1">
      <c r="A49" s="11" t="s">
        <v>518</v>
      </c>
      <c r="B49" s="100" t="s">
        <v>422</v>
      </c>
      <c r="C49" s="7" t="s">
        <v>39</v>
      </c>
      <c r="D49" s="95" t="s">
        <v>358</v>
      </c>
      <c r="E49" s="46" t="s">
        <v>439</v>
      </c>
      <c r="F49" s="46" t="s">
        <v>438</v>
      </c>
      <c r="G49" s="52" t="s">
        <v>440</v>
      </c>
      <c r="H49" s="11"/>
    </row>
    <row r="50" spans="1:8" ht="45" customHeight="1">
      <c r="A50" s="11" t="s">
        <v>518</v>
      </c>
      <c r="B50" s="100" t="s">
        <v>423</v>
      </c>
      <c r="C50" s="7" t="s">
        <v>39</v>
      </c>
      <c r="D50" s="95" t="s">
        <v>358</v>
      </c>
      <c r="E50" s="7" t="s">
        <v>426</v>
      </c>
      <c r="F50" s="46" t="s">
        <v>424</v>
      </c>
      <c r="G50" s="95" t="s">
        <v>427</v>
      </c>
      <c r="H50" s="13" t="s">
        <v>425</v>
      </c>
    </row>
    <row r="51" spans="1:8" ht="45" customHeight="1">
      <c r="A51" s="11" t="s">
        <v>518</v>
      </c>
      <c r="B51" s="100" t="s">
        <v>442</v>
      </c>
      <c r="C51" s="7" t="s">
        <v>446</v>
      </c>
      <c r="D51" s="95" t="s">
        <v>358</v>
      </c>
      <c r="E51" s="7"/>
      <c r="F51" s="104" t="s">
        <v>443</v>
      </c>
      <c r="G51" s="52" t="s">
        <v>444</v>
      </c>
      <c r="H51" s="11" t="s">
        <v>445</v>
      </c>
    </row>
    <row r="52" spans="1:8" ht="45" customHeight="1">
      <c r="A52" s="11" t="s">
        <v>518</v>
      </c>
      <c r="B52" s="100" t="s">
        <v>494</v>
      </c>
      <c r="C52" s="105" t="s">
        <v>377</v>
      </c>
      <c r="D52" s="95" t="s">
        <v>358</v>
      </c>
      <c r="E52" s="7" t="s">
        <v>495</v>
      </c>
      <c r="F52" s="104"/>
      <c r="G52" s="52"/>
      <c r="H52" s="11" t="s">
        <v>496</v>
      </c>
    </row>
    <row r="53" spans="1:8" ht="45" customHeight="1">
      <c r="A53" s="11" t="s">
        <v>518</v>
      </c>
      <c r="B53" s="100" t="s">
        <v>395</v>
      </c>
      <c r="C53" s="7" t="s">
        <v>394</v>
      </c>
      <c r="D53" s="95" t="s">
        <v>358</v>
      </c>
      <c r="E53" s="7" t="s">
        <v>397</v>
      </c>
      <c r="F53" s="7" t="s">
        <v>396</v>
      </c>
      <c r="G53" s="95" t="s">
        <v>398</v>
      </c>
      <c r="H53" s="16" t="s">
        <v>399</v>
      </c>
    </row>
    <row r="54" spans="1:8" ht="45" customHeight="1" thickBot="1">
      <c r="A54" s="11" t="s">
        <v>518</v>
      </c>
      <c r="B54" s="106" t="s">
        <v>454</v>
      </c>
      <c r="C54" s="44" t="s">
        <v>471</v>
      </c>
      <c r="D54" s="14" t="s">
        <v>455</v>
      </c>
      <c r="E54" s="44"/>
      <c r="F54" s="61" t="s">
        <v>456</v>
      </c>
      <c r="G54" s="72"/>
      <c r="H54" s="79" t="s">
        <v>457</v>
      </c>
    </row>
    <row r="55" spans="1:8" s="113" customFormat="1" ht="18" customHeight="1" thickTop="1" thickBot="1">
      <c r="A55" s="11"/>
      <c r="B55" s="107"/>
      <c r="C55" s="108"/>
      <c r="D55" s="109"/>
      <c r="E55" s="108"/>
      <c r="F55" s="110"/>
      <c r="G55" s="111"/>
      <c r="H55" s="112"/>
    </row>
    <row r="56" spans="1:8" ht="45" customHeight="1" thickTop="1">
      <c r="A56" s="11" t="s">
        <v>510</v>
      </c>
      <c r="B56" s="82" t="s">
        <v>43</v>
      </c>
      <c r="C56" s="58" t="s">
        <v>39</v>
      </c>
      <c r="D56" s="45" t="s">
        <v>44</v>
      </c>
      <c r="E56" s="58" t="s">
        <v>45</v>
      </c>
      <c r="F56" s="58" t="s">
        <v>46</v>
      </c>
      <c r="G56" s="45" t="s">
        <v>47</v>
      </c>
      <c r="H56" s="40" t="s">
        <v>363</v>
      </c>
    </row>
    <row r="57" spans="1:8" ht="45" customHeight="1">
      <c r="A57" s="11" t="s">
        <v>510</v>
      </c>
      <c r="B57" s="96" t="s">
        <v>52</v>
      </c>
      <c r="C57" s="2" t="s">
        <v>39</v>
      </c>
      <c r="D57" s="98" t="s">
        <v>44</v>
      </c>
      <c r="E57" s="2" t="s">
        <v>53</v>
      </c>
      <c r="F57" s="2" t="s">
        <v>54</v>
      </c>
      <c r="G57" s="98" t="s">
        <v>55</v>
      </c>
      <c r="H57" s="16" t="s">
        <v>365</v>
      </c>
    </row>
    <row r="58" spans="1:8" ht="45" customHeight="1">
      <c r="A58" s="11" t="s">
        <v>510</v>
      </c>
      <c r="B58" s="96" t="s">
        <v>83</v>
      </c>
      <c r="C58" s="2" t="s">
        <v>75</v>
      </c>
      <c r="D58" s="98" t="s">
        <v>44</v>
      </c>
      <c r="E58" s="2" t="s">
        <v>84</v>
      </c>
      <c r="F58" s="2" t="s">
        <v>85</v>
      </c>
      <c r="G58" s="98" t="s">
        <v>86</v>
      </c>
      <c r="H58" s="16" t="s">
        <v>375</v>
      </c>
    </row>
    <row r="59" spans="1:8" ht="45" customHeight="1">
      <c r="A59" s="11" t="s">
        <v>510</v>
      </c>
      <c r="B59" s="96" t="s">
        <v>98</v>
      </c>
      <c r="C59" s="2" t="s">
        <v>93</v>
      </c>
      <c r="D59" s="98" t="s">
        <v>44</v>
      </c>
      <c r="E59" s="2" t="s">
        <v>99</v>
      </c>
      <c r="F59" s="2" t="s">
        <v>100</v>
      </c>
      <c r="G59" s="98" t="s">
        <v>101</v>
      </c>
      <c r="H59" s="10"/>
    </row>
    <row r="60" spans="1:8" ht="45" customHeight="1">
      <c r="A60" s="11" t="s">
        <v>510</v>
      </c>
      <c r="B60" s="96" t="s">
        <v>120</v>
      </c>
      <c r="C60" s="2" t="s">
        <v>93</v>
      </c>
      <c r="D60" s="98" t="s">
        <v>44</v>
      </c>
      <c r="E60" s="2" t="s">
        <v>109</v>
      </c>
      <c r="F60" s="2" t="s">
        <v>121</v>
      </c>
      <c r="G60" s="98" t="s">
        <v>122</v>
      </c>
      <c r="H60" s="10"/>
    </row>
    <row r="61" spans="1:8" ht="45" customHeight="1">
      <c r="A61" s="11" t="s">
        <v>510</v>
      </c>
      <c r="B61" s="96" t="s">
        <v>126</v>
      </c>
      <c r="C61" s="2" t="s">
        <v>127</v>
      </c>
      <c r="D61" s="98" t="s">
        <v>44</v>
      </c>
      <c r="E61" s="2" t="s">
        <v>128</v>
      </c>
      <c r="F61" s="2" t="s">
        <v>129</v>
      </c>
      <c r="G61" s="98" t="s">
        <v>130</v>
      </c>
      <c r="H61" s="10"/>
    </row>
    <row r="62" spans="1:8" ht="45" customHeight="1">
      <c r="A62" s="11" t="s">
        <v>511</v>
      </c>
      <c r="B62" s="96" t="s">
        <v>152</v>
      </c>
      <c r="C62" s="22" t="s">
        <v>148</v>
      </c>
      <c r="D62" s="17" t="s">
        <v>44</v>
      </c>
      <c r="E62" s="22" t="s">
        <v>153</v>
      </c>
      <c r="F62" s="22" t="s">
        <v>154</v>
      </c>
      <c r="G62" s="17" t="s">
        <v>155</v>
      </c>
      <c r="H62" s="10"/>
    </row>
    <row r="63" spans="1:8" ht="45" customHeight="1">
      <c r="A63" s="11" t="s">
        <v>511</v>
      </c>
      <c r="B63" s="96" t="s">
        <v>156</v>
      </c>
      <c r="C63" s="10" t="s">
        <v>148</v>
      </c>
      <c r="D63" s="10" t="s">
        <v>44</v>
      </c>
      <c r="E63" s="10" t="s">
        <v>157</v>
      </c>
      <c r="F63" s="10" t="s">
        <v>158</v>
      </c>
      <c r="G63" s="10" t="s">
        <v>159</v>
      </c>
      <c r="H63" s="10"/>
    </row>
    <row r="64" spans="1:8" ht="45" customHeight="1">
      <c r="A64" s="11" t="s">
        <v>513</v>
      </c>
      <c r="B64" s="96" t="s">
        <v>240</v>
      </c>
      <c r="C64" s="58" t="s">
        <v>241</v>
      </c>
      <c r="D64" s="45" t="s">
        <v>44</v>
      </c>
      <c r="E64" s="58" t="s">
        <v>242</v>
      </c>
      <c r="F64" s="58" t="s">
        <v>243</v>
      </c>
      <c r="G64" s="45" t="s">
        <v>244</v>
      </c>
      <c r="H64" s="16" t="s">
        <v>406</v>
      </c>
    </row>
    <row r="65" spans="1:8" ht="45" customHeight="1">
      <c r="A65" s="11" t="s">
        <v>513</v>
      </c>
      <c r="B65" s="96" t="s">
        <v>249</v>
      </c>
      <c r="C65" s="2" t="s">
        <v>241</v>
      </c>
      <c r="D65" s="98" t="s">
        <v>44</v>
      </c>
      <c r="E65" s="2" t="s">
        <v>250</v>
      </c>
      <c r="F65" s="2" t="s">
        <v>251</v>
      </c>
      <c r="G65" s="98" t="s">
        <v>252</v>
      </c>
      <c r="H65" s="16" t="s">
        <v>483</v>
      </c>
    </row>
    <row r="66" spans="1:8" ht="45" customHeight="1">
      <c r="A66" s="11" t="s">
        <v>513</v>
      </c>
      <c r="B66" s="96" t="s">
        <v>258</v>
      </c>
      <c r="C66" s="2" t="s">
        <v>241</v>
      </c>
      <c r="D66" s="98" t="s">
        <v>44</v>
      </c>
      <c r="E66" s="2" t="s">
        <v>259</v>
      </c>
      <c r="F66" s="2" t="s">
        <v>260</v>
      </c>
      <c r="G66" s="98" t="s">
        <v>261</v>
      </c>
      <c r="H66" s="10"/>
    </row>
    <row r="67" spans="1:8" ht="45" customHeight="1">
      <c r="A67" s="11" t="s">
        <v>513</v>
      </c>
      <c r="B67" s="96" t="s">
        <v>262</v>
      </c>
      <c r="C67" s="2" t="s">
        <v>241</v>
      </c>
      <c r="D67" s="98" t="s">
        <v>44</v>
      </c>
      <c r="E67" s="2" t="s">
        <v>263</v>
      </c>
      <c r="F67" s="2" t="s">
        <v>264</v>
      </c>
      <c r="G67" s="98" t="s">
        <v>265</v>
      </c>
      <c r="H67" s="10"/>
    </row>
    <row r="68" spans="1:8" ht="45" customHeight="1">
      <c r="A68" s="11" t="s">
        <v>513</v>
      </c>
      <c r="B68" s="96" t="s">
        <v>266</v>
      </c>
      <c r="C68" s="2" t="s">
        <v>241</v>
      </c>
      <c r="D68" s="98" t="s">
        <v>44</v>
      </c>
      <c r="E68" s="2" t="s">
        <v>267</v>
      </c>
      <c r="F68" s="2" t="s">
        <v>268</v>
      </c>
      <c r="G68" s="98" t="s">
        <v>269</v>
      </c>
      <c r="H68" s="10" t="s">
        <v>478</v>
      </c>
    </row>
    <row r="69" spans="1:8" ht="45" customHeight="1">
      <c r="A69" s="11" t="s">
        <v>510</v>
      </c>
      <c r="B69" s="96" t="s">
        <v>92</v>
      </c>
      <c r="C69" s="2" t="s">
        <v>93</v>
      </c>
      <c r="D69" s="98" t="s">
        <v>94</v>
      </c>
      <c r="E69" s="2" t="s">
        <v>95</v>
      </c>
      <c r="F69" s="2" t="s">
        <v>96</v>
      </c>
      <c r="G69" s="98" t="s">
        <v>97</v>
      </c>
      <c r="H69" s="10"/>
    </row>
    <row r="70" spans="1:8" ht="45" customHeight="1">
      <c r="A70" s="11" t="s">
        <v>510</v>
      </c>
      <c r="B70" s="96" t="s">
        <v>112</v>
      </c>
      <c r="C70" s="2" t="s">
        <v>93</v>
      </c>
      <c r="D70" s="98" t="s">
        <v>113</v>
      </c>
      <c r="E70" s="2" t="s">
        <v>114</v>
      </c>
      <c r="F70" s="2" t="s">
        <v>115</v>
      </c>
      <c r="G70" s="98" t="s">
        <v>116</v>
      </c>
      <c r="H70" s="10"/>
    </row>
    <row r="71" spans="1:8" ht="45" customHeight="1">
      <c r="A71" s="11" t="s">
        <v>518</v>
      </c>
      <c r="B71" s="100" t="s">
        <v>434</v>
      </c>
      <c r="C71" s="7" t="s">
        <v>39</v>
      </c>
      <c r="D71" s="95" t="s">
        <v>441</v>
      </c>
      <c r="E71" s="46" t="s">
        <v>436</v>
      </c>
      <c r="F71" s="46" t="s">
        <v>435</v>
      </c>
      <c r="G71" s="52" t="s">
        <v>437</v>
      </c>
      <c r="H71" s="11"/>
    </row>
    <row r="72" spans="1:8" ht="45" customHeight="1">
      <c r="A72" s="11" t="s">
        <v>518</v>
      </c>
      <c r="B72" s="100" t="s">
        <v>467</v>
      </c>
      <c r="C72" s="7" t="s">
        <v>447</v>
      </c>
      <c r="D72" s="95" t="s">
        <v>441</v>
      </c>
      <c r="E72" s="43" t="s">
        <v>468</v>
      </c>
      <c r="F72" s="47" t="s">
        <v>470</v>
      </c>
      <c r="G72" s="52" t="s">
        <v>469</v>
      </c>
      <c r="H72" s="11"/>
    </row>
    <row r="73" spans="1:8" ht="45" customHeight="1">
      <c r="A73" s="11" t="s">
        <v>518</v>
      </c>
      <c r="B73" s="100" t="s">
        <v>448</v>
      </c>
      <c r="C73" s="7" t="s">
        <v>447</v>
      </c>
      <c r="D73" s="95" t="s">
        <v>449</v>
      </c>
      <c r="E73" s="7" t="s">
        <v>450</v>
      </c>
      <c r="F73" s="43" t="s">
        <v>452</v>
      </c>
      <c r="G73" s="73" t="s">
        <v>453</v>
      </c>
      <c r="H73" s="11" t="s">
        <v>451</v>
      </c>
    </row>
    <row r="74" spans="1:8" ht="45" customHeight="1">
      <c r="A74" s="11" t="s">
        <v>518</v>
      </c>
      <c r="B74" s="100" t="s">
        <v>480</v>
      </c>
      <c r="C74" s="7" t="s">
        <v>479</v>
      </c>
      <c r="D74" s="95" t="s">
        <v>449</v>
      </c>
      <c r="E74" s="7" t="s">
        <v>481</v>
      </c>
      <c r="F74" s="49" t="s">
        <v>482</v>
      </c>
      <c r="G74" s="52"/>
      <c r="H74" s="11"/>
    </row>
    <row r="75" spans="1:8" ht="45" customHeight="1" thickBot="1">
      <c r="A75" s="11" t="s">
        <v>518</v>
      </c>
      <c r="B75" s="106" t="s">
        <v>500</v>
      </c>
      <c r="C75" s="44" t="s">
        <v>394</v>
      </c>
      <c r="D75" s="14" t="s">
        <v>449</v>
      </c>
      <c r="E75" s="64" t="s">
        <v>502</v>
      </c>
      <c r="F75" s="64" t="s">
        <v>501</v>
      </c>
      <c r="G75" s="72"/>
      <c r="H75" s="74"/>
    </row>
    <row r="76" spans="1:8" s="113" customFormat="1" ht="20.100000000000001" customHeight="1" thickTop="1" thickBot="1">
      <c r="A76" s="11"/>
      <c r="B76" s="107"/>
      <c r="C76" s="108"/>
      <c r="D76" s="109"/>
      <c r="E76" s="114"/>
      <c r="F76" s="114"/>
      <c r="G76" s="111"/>
      <c r="H76" s="115"/>
    </row>
    <row r="77" spans="1:8" ht="45" customHeight="1" thickTop="1">
      <c r="A77" s="11" t="s">
        <v>514</v>
      </c>
      <c r="B77" s="82" t="s">
        <v>288</v>
      </c>
      <c r="C77" s="58" t="s">
        <v>289</v>
      </c>
      <c r="D77" s="45" t="s">
        <v>225</v>
      </c>
      <c r="E77" s="58" t="s">
        <v>290</v>
      </c>
      <c r="F77" s="58" t="s">
        <v>291</v>
      </c>
      <c r="G77" s="45" t="s">
        <v>292</v>
      </c>
      <c r="H77" s="56"/>
    </row>
    <row r="78" spans="1:8" ht="45" customHeight="1">
      <c r="A78" s="11" t="s">
        <v>514</v>
      </c>
      <c r="B78" s="96" t="s">
        <v>297</v>
      </c>
      <c r="C78" s="2" t="s">
        <v>294</v>
      </c>
      <c r="D78" s="98" t="s">
        <v>225</v>
      </c>
      <c r="E78" s="2" t="s">
        <v>290</v>
      </c>
      <c r="F78" s="3"/>
      <c r="G78" s="98" t="s">
        <v>298</v>
      </c>
      <c r="H78" s="10"/>
    </row>
    <row r="79" spans="1:8" ht="45" customHeight="1">
      <c r="A79" s="11" t="s">
        <v>514</v>
      </c>
      <c r="B79" s="96" t="s">
        <v>299</v>
      </c>
      <c r="C79" s="2" t="s">
        <v>300</v>
      </c>
      <c r="D79" s="98" t="s">
        <v>225</v>
      </c>
      <c r="E79" s="2" t="s">
        <v>290</v>
      </c>
      <c r="F79" s="2" t="s">
        <v>301</v>
      </c>
      <c r="G79" s="98" t="s">
        <v>302</v>
      </c>
      <c r="H79" s="10"/>
    </row>
    <row r="80" spans="1:8" ht="45" customHeight="1">
      <c r="A80" s="11" t="s">
        <v>514</v>
      </c>
      <c r="B80" s="96" t="s">
        <v>303</v>
      </c>
      <c r="C80" s="2" t="s">
        <v>294</v>
      </c>
      <c r="D80" s="98" t="s">
        <v>225</v>
      </c>
      <c r="E80" s="2" t="s">
        <v>290</v>
      </c>
      <c r="F80" s="2" t="s">
        <v>304</v>
      </c>
      <c r="G80" s="98" t="s">
        <v>305</v>
      </c>
      <c r="H80" s="10"/>
    </row>
    <row r="81" spans="1:8" ht="45" customHeight="1">
      <c r="A81" s="11" t="s">
        <v>514</v>
      </c>
      <c r="B81" s="96" t="s">
        <v>306</v>
      </c>
      <c r="C81" s="2" t="s">
        <v>294</v>
      </c>
      <c r="D81" s="98" t="s">
        <v>225</v>
      </c>
      <c r="E81" s="2" t="s">
        <v>290</v>
      </c>
      <c r="F81" s="2" t="s">
        <v>307</v>
      </c>
      <c r="G81" s="2" t="s">
        <v>308</v>
      </c>
      <c r="H81" s="5"/>
    </row>
    <row r="82" spans="1:8" ht="45" customHeight="1">
      <c r="A82" s="11" t="s">
        <v>514</v>
      </c>
      <c r="B82" s="57" t="s">
        <v>309</v>
      </c>
      <c r="C82" s="99" t="s">
        <v>294</v>
      </c>
      <c r="D82" s="98" t="s">
        <v>225</v>
      </c>
      <c r="E82" s="2" t="s">
        <v>290</v>
      </c>
      <c r="F82" s="2" t="s">
        <v>310</v>
      </c>
      <c r="G82" s="98" t="s">
        <v>308</v>
      </c>
      <c r="H82" s="10"/>
    </row>
    <row r="83" spans="1:8" ht="45" customHeight="1">
      <c r="A83" s="11" t="s">
        <v>514</v>
      </c>
      <c r="B83" s="57" t="s">
        <v>311</v>
      </c>
      <c r="C83" s="99" t="s">
        <v>294</v>
      </c>
      <c r="D83" s="98" t="s">
        <v>225</v>
      </c>
      <c r="E83" s="2" t="s">
        <v>290</v>
      </c>
      <c r="F83" s="2" t="s">
        <v>312</v>
      </c>
      <c r="G83" s="98" t="s">
        <v>308</v>
      </c>
      <c r="H83" s="10"/>
    </row>
    <row r="84" spans="1:8" ht="45" customHeight="1">
      <c r="A84" s="11" t="s">
        <v>514</v>
      </c>
      <c r="B84" s="57" t="s">
        <v>313</v>
      </c>
      <c r="C84" s="99" t="s">
        <v>294</v>
      </c>
      <c r="D84" s="98" t="s">
        <v>225</v>
      </c>
      <c r="E84" s="2" t="s">
        <v>290</v>
      </c>
      <c r="F84" s="2" t="s">
        <v>314</v>
      </c>
      <c r="G84" s="5" t="s">
        <v>308</v>
      </c>
      <c r="H84" s="10"/>
    </row>
    <row r="85" spans="1:8" ht="45" customHeight="1">
      <c r="A85" s="11" t="s">
        <v>514</v>
      </c>
      <c r="B85" s="57" t="s">
        <v>315</v>
      </c>
      <c r="C85" s="99" t="s">
        <v>316</v>
      </c>
      <c r="D85" s="98" t="s">
        <v>225</v>
      </c>
      <c r="E85" s="2" t="s">
        <v>290</v>
      </c>
      <c r="F85" s="5" t="s">
        <v>317</v>
      </c>
      <c r="G85" s="17" t="s">
        <v>292</v>
      </c>
      <c r="H85" s="10"/>
    </row>
    <row r="86" spans="1:8" ht="45" customHeight="1">
      <c r="A86" s="11" t="s">
        <v>514</v>
      </c>
      <c r="B86" s="57" t="s">
        <v>318</v>
      </c>
      <c r="C86" s="99" t="s">
        <v>294</v>
      </c>
      <c r="D86" s="98" t="s">
        <v>225</v>
      </c>
      <c r="E86" s="17" t="s">
        <v>290</v>
      </c>
      <c r="F86" s="51" t="s">
        <v>319</v>
      </c>
      <c r="G86" s="10" t="s">
        <v>320</v>
      </c>
      <c r="H86" s="57"/>
    </row>
    <row r="87" spans="1:8" ht="45" customHeight="1">
      <c r="A87" s="11" t="s">
        <v>516</v>
      </c>
      <c r="B87" s="57" t="s">
        <v>337</v>
      </c>
      <c r="C87" s="99" t="s">
        <v>338</v>
      </c>
      <c r="D87" s="98" t="s">
        <v>225</v>
      </c>
      <c r="E87" s="10" t="s">
        <v>339</v>
      </c>
      <c r="F87" s="5" t="s">
        <v>340</v>
      </c>
      <c r="G87" s="56" t="s">
        <v>341</v>
      </c>
      <c r="H87" s="10"/>
    </row>
    <row r="88" spans="1:8" ht="45" customHeight="1">
      <c r="A88" s="11" t="s">
        <v>516</v>
      </c>
      <c r="B88" s="57" t="s">
        <v>342</v>
      </c>
      <c r="C88" s="99" t="s">
        <v>343</v>
      </c>
      <c r="D88" s="98" t="s">
        <v>225</v>
      </c>
      <c r="E88" s="5" t="s">
        <v>339</v>
      </c>
      <c r="F88" s="10" t="s">
        <v>344</v>
      </c>
      <c r="G88" s="10" t="s">
        <v>341</v>
      </c>
      <c r="H88" s="10"/>
    </row>
    <row r="89" spans="1:8" ht="45" customHeight="1">
      <c r="A89" s="11" t="s">
        <v>516</v>
      </c>
      <c r="B89" s="57" t="s">
        <v>345</v>
      </c>
      <c r="C89" s="99" t="s">
        <v>346</v>
      </c>
      <c r="D89" s="98" t="s">
        <v>225</v>
      </c>
      <c r="E89" s="10" t="s">
        <v>339</v>
      </c>
      <c r="F89" s="10" t="s">
        <v>347</v>
      </c>
      <c r="G89" s="5" t="s">
        <v>348</v>
      </c>
      <c r="H89" s="10"/>
    </row>
    <row r="90" spans="1:8" ht="45" customHeight="1">
      <c r="A90" s="11" t="s">
        <v>516</v>
      </c>
      <c r="B90" s="57" t="s">
        <v>349</v>
      </c>
      <c r="C90" s="99" t="s">
        <v>350</v>
      </c>
      <c r="D90" s="98" t="s">
        <v>225</v>
      </c>
      <c r="E90" s="10" t="s">
        <v>339</v>
      </c>
      <c r="F90" s="10" t="s">
        <v>351</v>
      </c>
      <c r="G90" s="10" t="s">
        <v>348</v>
      </c>
      <c r="H90" s="10"/>
    </row>
    <row r="91" spans="1:8" ht="45" customHeight="1" thickBot="1">
      <c r="A91" s="11"/>
      <c r="B91" s="85" t="s">
        <v>352</v>
      </c>
      <c r="C91" s="42" t="s">
        <v>353</v>
      </c>
      <c r="D91" s="17" t="s">
        <v>225</v>
      </c>
      <c r="E91" s="32" t="s">
        <v>339</v>
      </c>
      <c r="F91" s="32" t="s">
        <v>354</v>
      </c>
      <c r="G91" s="32" t="s">
        <v>355</v>
      </c>
      <c r="H91" s="32"/>
    </row>
    <row r="92" spans="1:8" s="121" customFormat="1" ht="18.600000000000001" customHeight="1" thickBot="1">
      <c r="A92" s="11"/>
      <c r="B92" s="116"/>
      <c r="C92" s="117"/>
      <c r="D92" s="118"/>
      <c r="E92" s="119"/>
      <c r="F92" s="120"/>
      <c r="G92" s="120"/>
      <c r="H92" s="120"/>
    </row>
    <row r="93" spans="1:8" ht="45" customHeight="1">
      <c r="A93" s="11" t="s">
        <v>510</v>
      </c>
      <c r="B93" s="87" t="s">
        <v>29</v>
      </c>
      <c r="C93" s="65" t="s">
        <v>30</v>
      </c>
      <c r="D93" s="45" t="s">
        <v>31</v>
      </c>
      <c r="E93" s="37" t="s">
        <v>32</v>
      </c>
      <c r="F93" s="56" t="s">
        <v>33</v>
      </c>
      <c r="G93" s="56" t="s">
        <v>34</v>
      </c>
      <c r="H93" s="40" t="s">
        <v>359</v>
      </c>
    </row>
    <row r="94" spans="1:8" ht="45" customHeight="1">
      <c r="A94" s="11" t="s">
        <v>512</v>
      </c>
      <c r="B94" s="57" t="s">
        <v>223</v>
      </c>
      <c r="C94" s="99" t="s">
        <v>219</v>
      </c>
      <c r="D94" s="98" t="s">
        <v>224</v>
      </c>
      <c r="E94" s="10" t="s">
        <v>225</v>
      </c>
      <c r="F94" s="4" t="s">
        <v>226</v>
      </c>
      <c r="G94" s="10" t="s">
        <v>227</v>
      </c>
      <c r="H94" s="10"/>
    </row>
    <row r="95" spans="1:8" ht="45" customHeight="1" thickBot="1">
      <c r="A95" s="11" t="s">
        <v>518</v>
      </c>
      <c r="B95" s="122" t="s">
        <v>428</v>
      </c>
      <c r="C95" s="20" t="s">
        <v>39</v>
      </c>
      <c r="D95" s="14" t="s">
        <v>431</v>
      </c>
      <c r="E95" s="15" t="s">
        <v>430</v>
      </c>
      <c r="F95" s="36" t="s">
        <v>429</v>
      </c>
      <c r="G95" s="36" t="s">
        <v>432</v>
      </c>
      <c r="H95" s="12" t="s">
        <v>433</v>
      </c>
    </row>
    <row r="96" spans="1:8" s="121" customFormat="1" ht="22.5" customHeight="1" thickBot="1">
      <c r="A96" s="11"/>
      <c r="B96" s="123"/>
      <c r="C96" s="124"/>
      <c r="D96" s="125"/>
      <c r="E96" s="126"/>
      <c r="F96" s="127"/>
      <c r="G96" s="128"/>
      <c r="H96" s="128"/>
    </row>
    <row r="97" spans="1:8" ht="45" customHeight="1">
      <c r="A97" s="11" t="s">
        <v>510</v>
      </c>
      <c r="B97" s="87" t="s">
        <v>102</v>
      </c>
      <c r="C97" s="65" t="s">
        <v>93</v>
      </c>
      <c r="D97" s="45" t="s">
        <v>103</v>
      </c>
      <c r="E97" s="56" t="s">
        <v>104</v>
      </c>
      <c r="F97" s="56" t="s">
        <v>105</v>
      </c>
      <c r="G97" s="5" t="s">
        <v>106</v>
      </c>
      <c r="H97" s="56"/>
    </row>
    <row r="98" spans="1:8" ht="45" customHeight="1">
      <c r="A98" s="11" t="s">
        <v>510</v>
      </c>
      <c r="B98" s="90" t="s">
        <v>476</v>
      </c>
      <c r="C98" s="99" t="s">
        <v>141</v>
      </c>
      <c r="D98" s="98" t="s">
        <v>103</v>
      </c>
      <c r="E98" s="10" t="s">
        <v>142</v>
      </c>
      <c r="F98" s="5" t="s">
        <v>143</v>
      </c>
      <c r="G98" s="10" t="s">
        <v>91</v>
      </c>
      <c r="H98" s="10" t="s">
        <v>477</v>
      </c>
    </row>
    <row r="99" spans="1:8" ht="45" customHeight="1">
      <c r="A99" s="11" t="s">
        <v>513</v>
      </c>
      <c r="B99" s="57" t="s">
        <v>245</v>
      </c>
      <c r="C99" s="99" t="s">
        <v>241</v>
      </c>
      <c r="D99" s="98" t="s">
        <v>103</v>
      </c>
      <c r="E99" s="10" t="s">
        <v>246</v>
      </c>
      <c r="F99" s="10" t="s">
        <v>247</v>
      </c>
      <c r="G99" s="10" t="s">
        <v>248</v>
      </c>
      <c r="H99" s="10"/>
    </row>
    <row r="100" spans="1:8" ht="45" customHeight="1" thickBot="1">
      <c r="A100" s="11" t="s">
        <v>513</v>
      </c>
      <c r="B100" s="85" t="s">
        <v>287</v>
      </c>
      <c r="C100" s="42" t="s">
        <v>282</v>
      </c>
      <c r="D100" s="17" t="s">
        <v>103</v>
      </c>
      <c r="E100" s="37" t="s">
        <v>284</v>
      </c>
      <c r="F100" s="32" t="s">
        <v>285</v>
      </c>
      <c r="G100" s="32" t="s">
        <v>286</v>
      </c>
      <c r="H100" s="32"/>
    </row>
    <row r="101" spans="1:8" s="121" customFormat="1" ht="25.5" customHeight="1" thickBot="1">
      <c r="A101" s="11"/>
      <c r="B101" s="116"/>
      <c r="C101" s="117"/>
      <c r="D101" s="118"/>
      <c r="E101" s="118"/>
      <c r="F101" s="120"/>
      <c r="G101" s="120"/>
      <c r="H101" s="120"/>
    </row>
    <row r="102" spans="1:8" ht="45" customHeight="1">
      <c r="A102" s="11" t="s">
        <v>514</v>
      </c>
      <c r="B102" s="87" t="s">
        <v>293</v>
      </c>
      <c r="C102" s="65" t="s">
        <v>294</v>
      </c>
      <c r="D102" s="45" t="s">
        <v>295</v>
      </c>
      <c r="E102" s="45" t="s">
        <v>290</v>
      </c>
      <c r="F102" s="56" t="s">
        <v>296</v>
      </c>
      <c r="G102" s="56" t="s">
        <v>295</v>
      </c>
      <c r="H102" s="56"/>
    </row>
    <row r="103" spans="1:8" ht="45" customHeight="1">
      <c r="A103" s="11" t="s">
        <v>514</v>
      </c>
      <c r="B103" s="57" t="s">
        <v>321</v>
      </c>
      <c r="C103" s="42" t="s">
        <v>322</v>
      </c>
      <c r="D103" s="98" t="s">
        <v>295</v>
      </c>
      <c r="E103" s="45" t="s">
        <v>290</v>
      </c>
      <c r="F103" s="10" t="s">
        <v>323</v>
      </c>
      <c r="G103" s="5" t="s">
        <v>324</v>
      </c>
      <c r="H103" s="10"/>
    </row>
    <row r="104" spans="1:8" ht="45" customHeight="1">
      <c r="A104" s="11" t="s">
        <v>515</v>
      </c>
      <c r="B104" s="57" t="s">
        <v>331</v>
      </c>
      <c r="C104" s="10" t="s">
        <v>332</v>
      </c>
      <c r="D104" s="96" t="s">
        <v>295</v>
      </c>
      <c r="E104" s="45" t="s">
        <v>333</v>
      </c>
      <c r="F104" s="10" t="s">
        <v>334</v>
      </c>
      <c r="G104" s="10" t="s">
        <v>335</v>
      </c>
      <c r="H104" s="10"/>
    </row>
    <row r="105" spans="1:8" ht="45" customHeight="1">
      <c r="A105" s="11" t="s">
        <v>511</v>
      </c>
      <c r="B105" s="96" t="s">
        <v>192</v>
      </c>
      <c r="C105" s="2" t="s">
        <v>188</v>
      </c>
      <c r="D105" s="98" t="s">
        <v>193</v>
      </c>
      <c r="E105" s="2" t="s">
        <v>189</v>
      </c>
      <c r="F105" s="2" t="s">
        <v>194</v>
      </c>
      <c r="G105" s="98" t="s">
        <v>195</v>
      </c>
      <c r="H105" s="10" t="s">
        <v>385</v>
      </c>
    </row>
    <row r="106" spans="1:8" ht="45" customHeight="1" thickBot="1">
      <c r="A106" s="11" t="s">
        <v>513</v>
      </c>
      <c r="B106" s="91" t="s">
        <v>281</v>
      </c>
      <c r="C106" s="22" t="s">
        <v>282</v>
      </c>
      <c r="D106" s="17" t="s">
        <v>283</v>
      </c>
      <c r="E106" s="22" t="s">
        <v>284</v>
      </c>
      <c r="F106" s="22" t="s">
        <v>285</v>
      </c>
      <c r="G106" s="17" t="s">
        <v>286</v>
      </c>
      <c r="H106" s="32"/>
    </row>
    <row r="107" spans="1:8" s="113" customFormat="1" ht="15.6" customHeight="1" thickTop="1" thickBot="1">
      <c r="A107" s="11"/>
      <c r="B107" s="129"/>
      <c r="C107" s="130"/>
      <c r="D107" s="131"/>
      <c r="E107" s="130"/>
      <c r="F107" s="130"/>
      <c r="G107" s="131"/>
      <c r="H107" s="132"/>
    </row>
    <row r="108" spans="1:8" ht="45" customHeight="1" thickTop="1">
      <c r="A108" s="11" t="s">
        <v>510</v>
      </c>
      <c r="B108" s="82" t="s">
        <v>107</v>
      </c>
      <c r="C108" s="58" t="s">
        <v>93</v>
      </c>
      <c r="D108" s="45" t="s">
        <v>108</v>
      </c>
      <c r="E108" s="58" t="s">
        <v>109</v>
      </c>
      <c r="F108" s="58" t="s">
        <v>110</v>
      </c>
      <c r="G108" s="45" t="s">
        <v>111</v>
      </c>
      <c r="H108" s="56"/>
    </row>
    <row r="109" spans="1:8" ht="45" customHeight="1">
      <c r="A109" s="11" t="s">
        <v>510</v>
      </c>
      <c r="B109" s="96" t="s">
        <v>117</v>
      </c>
      <c r="C109" s="2" t="s">
        <v>93</v>
      </c>
      <c r="D109" s="98" t="s">
        <v>108</v>
      </c>
      <c r="E109" s="2" t="s">
        <v>109</v>
      </c>
      <c r="F109" s="2" t="s">
        <v>118</v>
      </c>
      <c r="G109" s="98" t="s">
        <v>119</v>
      </c>
      <c r="H109" s="10"/>
    </row>
    <row r="110" spans="1:8" ht="45" customHeight="1" thickBot="1">
      <c r="A110" s="11" t="s">
        <v>510</v>
      </c>
      <c r="B110" s="91" t="s">
        <v>123</v>
      </c>
      <c r="C110" s="22" t="s">
        <v>93</v>
      </c>
      <c r="D110" s="17" t="s">
        <v>108</v>
      </c>
      <c r="E110" s="22" t="s">
        <v>109</v>
      </c>
      <c r="F110" s="22" t="s">
        <v>124</v>
      </c>
      <c r="G110" s="17" t="s">
        <v>125</v>
      </c>
      <c r="H110" s="32"/>
    </row>
    <row r="111" spans="1:8" s="113" customFormat="1" ht="14.4" customHeight="1" thickTop="1" thickBot="1">
      <c r="A111" s="11"/>
      <c r="B111" s="129"/>
      <c r="C111" s="130"/>
      <c r="D111" s="131"/>
      <c r="E111" s="130"/>
      <c r="F111" s="130"/>
      <c r="G111" s="131"/>
      <c r="H111" s="132"/>
    </row>
    <row r="112" spans="1:8" ht="45" customHeight="1" thickTop="1" thickBot="1">
      <c r="A112" s="11" t="s">
        <v>513</v>
      </c>
      <c r="B112" s="5" t="s">
        <v>270</v>
      </c>
      <c r="C112" s="38" t="s">
        <v>241</v>
      </c>
      <c r="D112" s="37" t="s">
        <v>271</v>
      </c>
      <c r="E112" s="38" t="s">
        <v>272</v>
      </c>
      <c r="F112" s="38" t="s">
        <v>273</v>
      </c>
      <c r="G112" s="37" t="s">
        <v>274</v>
      </c>
      <c r="H112" s="33"/>
    </row>
    <row r="113" spans="1:8" s="113" customFormat="1" ht="24.6" customHeight="1" thickTop="1" thickBot="1">
      <c r="A113" s="11"/>
      <c r="B113" s="129"/>
      <c r="C113" s="129"/>
      <c r="D113" s="129"/>
      <c r="E113" s="131"/>
      <c r="F113" s="129"/>
      <c r="G113" s="129"/>
      <c r="H113" s="129"/>
    </row>
    <row r="114" spans="1:8" ht="45" customHeight="1" thickTop="1">
      <c r="A114" s="11" t="s">
        <v>518</v>
      </c>
      <c r="B114" s="133" t="s">
        <v>472</v>
      </c>
      <c r="C114" s="9" t="s">
        <v>473</v>
      </c>
      <c r="D114" s="95"/>
      <c r="E114" s="7"/>
      <c r="F114" s="50"/>
      <c r="G114" s="52"/>
      <c r="H114" s="11"/>
    </row>
    <row r="115" spans="1:8" ht="45" customHeight="1">
      <c r="A115" s="11" t="s">
        <v>518</v>
      </c>
      <c r="B115" s="133" t="s">
        <v>485</v>
      </c>
      <c r="C115" s="9" t="s">
        <v>377</v>
      </c>
      <c r="D115" s="95"/>
      <c r="E115" s="44" t="s">
        <v>486</v>
      </c>
      <c r="F115" s="48" t="s">
        <v>498</v>
      </c>
      <c r="G115" s="53" t="s">
        <v>487</v>
      </c>
      <c r="H115" s="11" t="s">
        <v>497</v>
      </c>
    </row>
    <row r="116" spans="1:8" ht="45" customHeight="1">
      <c r="A116" s="11" t="s">
        <v>518</v>
      </c>
      <c r="B116" s="133" t="s">
        <v>488</v>
      </c>
      <c r="C116" s="134" t="s">
        <v>377</v>
      </c>
      <c r="D116" s="95"/>
      <c r="E116" s="16" t="s">
        <v>490</v>
      </c>
      <c r="F116" s="135" t="s">
        <v>489</v>
      </c>
      <c r="G116" s="13" t="s">
        <v>492</v>
      </c>
      <c r="H116" s="11" t="s">
        <v>491</v>
      </c>
    </row>
    <row r="117" spans="1:8" ht="45" customHeight="1">
      <c r="A117" s="11" t="s">
        <v>518</v>
      </c>
      <c r="B117" s="133" t="s">
        <v>503</v>
      </c>
      <c r="C117" s="21"/>
      <c r="D117" s="95"/>
      <c r="E117" s="23"/>
      <c r="F117" s="23"/>
      <c r="G117" s="13"/>
      <c r="H117" s="11"/>
    </row>
    <row r="118" spans="1:8" ht="45" customHeight="1">
      <c r="A118" s="11" t="s">
        <v>518</v>
      </c>
      <c r="B118" s="133" t="s">
        <v>504</v>
      </c>
      <c r="C118" s="21"/>
      <c r="D118" s="95"/>
      <c r="E118" s="23"/>
      <c r="F118" s="23"/>
      <c r="G118" s="13"/>
      <c r="H118" s="11"/>
    </row>
    <row r="119" spans="1:8" ht="45" customHeight="1">
      <c r="A119" s="11" t="s">
        <v>518</v>
      </c>
      <c r="B119" s="133" t="s">
        <v>505</v>
      </c>
      <c r="C119" s="21"/>
      <c r="D119" s="95"/>
      <c r="E119" s="23"/>
      <c r="F119" s="23"/>
      <c r="G119" s="13"/>
      <c r="H119" s="11"/>
    </row>
    <row r="120" spans="1:8" ht="45" customHeight="1">
      <c r="A120" s="11" t="s">
        <v>518</v>
      </c>
      <c r="B120" s="133" t="s">
        <v>506</v>
      </c>
      <c r="C120" s="21"/>
      <c r="D120" s="95"/>
      <c r="E120" s="23"/>
      <c r="F120" s="23"/>
      <c r="G120" s="13"/>
      <c r="H120" s="11"/>
    </row>
    <row r="121" spans="1:8" ht="45" customHeight="1">
      <c r="A121" s="11" t="s">
        <v>518</v>
      </c>
      <c r="B121" s="133" t="s">
        <v>507</v>
      </c>
      <c r="C121" s="21"/>
      <c r="D121" s="95"/>
      <c r="E121" s="23"/>
      <c r="F121" s="23"/>
      <c r="G121" s="13"/>
      <c r="H121" s="11"/>
    </row>
  </sheetData>
  <hyperlinks>
    <hyperlink ref="B2" r:id="rId1" display="http://www.epa.gov/brownfields/apply-brownfields-grant-funding" xr:uid="{00000000-0004-0000-1200-000000000000}"/>
    <hyperlink ref="B3" r:id="rId2" display="http://www.epa.gov/brownfields/apply-brownfields-grant-funding" xr:uid="{00000000-0004-0000-1200-000001000000}"/>
    <hyperlink ref="B34" r:id="rId3" display="http://www.epa.gov/brownfields/apply-brownfields-grant-funding" xr:uid="{00000000-0004-0000-1200-000002000000}"/>
    <hyperlink ref="B4" r:id="rId4" display="http://www.fta.dot.gov/grants/16124.html" xr:uid="{00000000-0004-0000-1200-000003000000}"/>
    <hyperlink ref="B5" r:id="rId5" display="https://www.transportation.gov/briefing-room/us-department-transportation-announces-147-million-improve-transit-access-selected" xr:uid="{00000000-0004-0000-1200-000004000000}"/>
    <hyperlink ref="B93" r:id="rId6" display="http://www.mda.state.mn.us/grants/disaster/acrra.aspx" xr:uid="{00000000-0004-0000-1200-000005000000}"/>
    <hyperlink ref="B9" r:id="rId7" display="http://mn.gov/deed/government/financial-assistance/cleanup/contamination.jsp" xr:uid="{00000000-0004-0000-1200-000006000000}"/>
    <hyperlink ref="B10" r:id="rId8" display="http://mn.gov/deed/government/financial-assistance/community-funding/small-cities.jsp" xr:uid="{00000000-0004-0000-1200-000007000000}"/>
    <hyperlink ref="B11" r:id="rId9" display="http://www.dnr.state.mn.us/grants/recreation/trails_local.html" xr:uid="{00000000-0004-0000-1200-000008000000}"/>
    <hyperlink ref="B12" r:id="rId10" display="http://www.dot.state.mn.us/transit/grants/5311/index.html" xr:uid="{00000000-0004-0000-1200-000009000000}"/>
    <hyperlink ref="B13" r:id="rId11" display="https://www.dot.state.mn.us/roadsides/partners/index.html" xr:uid="{00000000-0004-0000-1200-00000A000000}"/>
    <hyperlink ref="B58" r:id="rId12" display="http://www.dot.state.mn.us/planning/program/trlf.html" xr:uid="{00000000-0004-0000-1200-00000B000000}"/>
    <hyperlink ref="B14" r:id="rId13" display="http://legacy.mnhs.org/grants" xr:uid="{00000000-0004-0000-1200-00000C000000}"/>
    <hyperlink ref="B69" r:id="rId14" display="http://www.mnhousing.gov/wcs/Satellite?c=Page&amp;amp;cid=1358905223647&amp;amp;pagename=External%2FPage%2FEXTStandardLayout" xr:uid="{00000000-0004-0000-1200-00000D000000}"/>
    <hyperlink ref="B59" r:id="rId15" display="http://www.mnhousing.gov/wcs/Satellite?c=Page&amp;amp;cid=1358905223647&amp;amp;pagename=External%2FPage%2FEXTStandardLayout" xr:uid="{00000000-0004-0000-1200-00000E000000}"/>
    <hyperlink ref="B97" r:id="rId16" display="http://www.mnhousing.gov/wcs/Satellite?c=Page&amp;amp;cid=1358905223647&amp;amp;pagename=External%2FPage%2FEXTStandardLayout" xr:uid="{00000000-0004-0000-1200-00000F000000}"/>
    <hyperlink ref="B108" r:id="rId17" display="http://www.mnhousing.gov/wcs/Satellite?c=Page&amp;amp;cid=1358905223647&amp;amp;pagename=External%2FPage%2FEXTStandardLayout" xr:uid="{00000000-0004-0000-1200-000010000000}"/>
    <hyperlink ref="B70" r:id="rId18" display="http://www.mnhousing.gov/wcs/Satellite?c=Page&amp;amp;cid=1403290283149&amp;amp;pagename=External%2FPage%2FEXTStandardLayout" xr:uid="{00000000-0004-0000-1200-000011000000}"/>
    <hyperlink ref="B109" r:id="rId19" display="http://www.mnhousing.gov/wcs/Satellite?c=Page&amp;amp;cid=1358905223647&amp;amp;pagename=External%2FPage%2FEXTStandardLayout" xr:uid="{00000000-0004-0000-1200-000012000000}"/>
    <hyperlink ref="B60" r:id="rId20" display="http://www.mnhousing.gov/wcs/Satellite?c=Page&amp;amp;cid=1358905223647&amp;amp;pagename=External%2FPage%2FEXTStandardLayout" xr:uid="{00000000-0004-0000-1200-000013000000}"/>
    <hyperlink ref="B110" r:id="rId21" display="http://www.mnhousing.gov/wcs/Satellite?c=Page&amp;amp;cid=1358905223647&amp;amp;pagename=External%2FPage%2FEXTStandardLayout" xr:uid="{00000000-0004-0000-1200-000014000000}"/>
    <hyperlink ref="B61" r:id="rId22" display="https://mn.gov/deed/government/financial-assistance/cleanup/cleanuprevolvingloanprogram.jsp" xr:uid="{00000000-0004-0000-1200-000015000000}"/>
    <hyperlink ref="B15" r:id="rId23" display="http://www.pca.state.mn.us/index.php/view-document.html?gid=2419" xr:uid="{00000000-0004-0000-1200-000016000000}"/>
    <hyperlink ref="B38" r:id="rId24" display="http://mn.gov/deed/government/public-facilities/funds-programs/index.jsp" xr:uid="{00000000-0004-0000-1200-000017000000}"/>
    <hyperlink ref="B98" r:id="rId25" xr:uid="{00000000-0004-0000-1200-000018000000}"/>
    <hyperlink ref="B16" r:id="rId26" xr:uid="{00000000-0004-0000-1200-000019000000}"/>
    <hyperlink ref="B62" r:id="rId27" display="http://www.hennepin.us/business/property/brownfields-cleanup-revolving-loan" xr:uid="{00000000-0004-0000-1200-00001A000000}"/>
    <hyperlink ref="B63" r:id="rId28" display="http://www.hennepin.us/business/work-with-henn-co/ahif-program" xr:uid="{00000000-0004-0000-1200-00001B000000}"/>
    <hyperlink ref="B32" r:id="rId29" display="http://www.hennepin.us/business/work-with-henn-co/transit-oriented-development" xr:uid="{00000000-0004-0000-1200-00001C000000}"/>
    <hyperlink ref="B18" r:id="rId30" display="http://www.hennepin.us/business/work-with-henn-co/transportation-funding-programs" xr:uid="{00000000-0004-0000-1200-00001D000000}"/>
    <hyperlink ref="B20" r:id="rId31" display="http://www.hennepin.us/business/work-with-henn-co/transportation-funding-programs" xr:uid="{00000000-0004-0000-1200-00001E000000}"/>
    <hyperlink ref="B35" r:id="rId32" display="http://www.hennepin.us/business/work-with-henn-co/federal-housing-programs" xr:uid="{00000000-0004-0000-1200-00001F000000}"/>
    <hyperlink ref="B33" r:id="rId33" display="http://www.hennepin.us/business/work-with-henn-co/rfp" xr:uid="{00000000-0004-0000-1200-000020000000}"/>
    <hyperlink ref="B21" r:id="rId34" display="http://www.tclisc.org/index.php/feasibility-and-technical-assistance-grants" xr:uid="{00000000-0004-0000-1200-000021000000}"/>
    <hyperlink ref="B105" r:id="rId35" display="http://www.tclisc.org/index.php/feasibility-and-technical-assistance-grants" xr:uid="{00000000-0004-0000-1200-000022000000}"/>
    <hyperlink ref="B22" r:id="rId36" display="http://www.tclisc.org/index.php/resources/coaction-grants" xr:uid="{00000000-0004-0000-1200-000023000000}"/>
    <hyperlink ref="B23" r:id="rId37" display="http://www.minnehahacreek.org/grants" xr:uid="{00000000-0004-0000-1200-000024000000}"/>
    <hyperlink ref="B24" r:id="rId38" display="http://www.mwmo.org/stewardshipfund.html" xr:uid="{00000000-0004-0000-1200-000025000000}"/>
    <hyperlink ref="B36" r:id="rId39" display="https://www.ramseycounty.us/businesses/property-development/property-development-programs/environmental-response-fund" xr:uid="{00000000-0004-0000-1200-000026000000}"/>
    <hyperlink ref="B25" r:id="rId40" display="http://www.metrocouncil.org/Communities/Services/Livable-Communities-Grants/Tax-Base-Revitalization-Account-(TBRA).aspx?source=child" xr:uid="{00000000-0004-0000-1200-000027000000}"/>
    <hyperlink ref="B26" r:id="rId41" display="http://www.metrocouncil.org/Transportation/Planning-2/Transportation-Funding/Regional-Solicitation.aspx" xr:uid="{00000000-0004-0000-1200-000028000000}"/>
    <hyperlink ref="B94" r:id="rId42" display="http://www.metrocouncil.org/Transportation/Planning-2/Key-Transportation-Planning-Documents/Transportation-Improvement-Plan-(TIP).aspx" xr:uid="{00000000-0004-0000-1200-000029000000}"/>
    <hyperlink ref="B27" r:id="rId43" display="http://www.metrocouncil.org/Communities/Services/Livable-Communities-Grants/Livable-Communities-Demonstration-Account-(LCD-(2).aspx?source=child" xr:uid="{00000000-0004-0000-1200-00002A000000}"/>
    <hyperlink ref="B28" r:id="rId44" display="http://www.metrocouncil.org/Communities/Services/Livable-Communities-Grants/Transit-Oriented-Development.aspx" xr:uid="{00000000-0004-0000-1200-00002B000000}"/>
    <hyperlink ref="B29" r:id="rId45" display="http://www.metrocouncil.org/Communities/Services/Livable-Communities-Grants/Livable-Communities-Demonstration-Account-(LCDA).aspx?source=child" xr:uid="{00000000-0004-0000-1200-00002C000000}"/>
    <hyperlink ref="B64" r:id="rId46" display="http://minneapolismn.gov/cped/ba/cped_bank_qualified" xr:uid="{00000000-0004-0000-1200-00002D000000}"/>
    <hyperlink ref="B99" r:id="rId47" display="https://www.minneapolisfed.org/publications/community-dividend/new-markets-tax-credits-the-next-tool-for-communitydevelopment-financing" xr:uid="{00000000-0004-0000-1200-00002E000000}"/>
    <hyperlink ref="B65" r:id="rId48" display="http://www.minneapolismn.gov/cped/ba/cped_bdf" xr:uid="{00000000-0004-0000-1200-00002F000000}"/>
    <hyperlink ref="B37" r:id="rId49" display="http://www.ci.minneapolis.mn.us/cped/ba/cped_great_streets_home" xr:uid="{00000000-0004-0000-1200-000030000000}"/>
    <hyperlink ref="B66" r:id="rId50" display="http://www.ci.minneapolis.mn.us/cped/rfp/AHTF_home" xr:uid="{00000000-0004-0000-1200-000031000000}"/>
    <hyperlink ref="B68" r:id="rId51" display="http://www.ci.minneapolis.mn.us/cped/GrowNorth" xr:uid="{00000000-0004-0000-1200-000032000000}"/>
    <hyperlink ref="B112" r:id="rId52" display="http://www.ci.minneapolis.mn.us/cped/rfp/cped_higher_density_home" xr:uid="{00000000-0004-0000-1200-000033000000}"/>
    <hyperlink ref="B39" r:id="rId53" display="https://www.stpaul.gov/departments/planning-economic-development/economic-development/sales-tax-revitalization-star-4" xr:uid="{00000000-0004-0000-1200-000034000000}"/>
    <hyperlink ref="B106" r:id="rId54" display="http://www.ci.minneapolis.mn.us/cped/housing/WCMS1P-101095" xr:uid="{00000000-0004-0000-1200-000035000000}"/>
    <hyperlink ref="B100" r:id="rId55" display="http://www.huduser.gov/portal/datasets/lihtc.html" xr:uid="{00000000-0004-0000-1200-000036000000}"/>
    <hyperlink ref="B30" r:id="rId56" display="http://www.businessownersideacafe.com/business_grants/" xr:uid="{00000000-0004-0000-1200-000037000000}"/>
    <hyperlink ref="B104" r:id="rId57" display="http://www.tcclandbank.org/" xr:uid="{00000000-0004-0000-1200-000038000000}"/>
    <hyperlink ref="H26" r:id="rId58" xr:uid="{00000000-0004-0000-1200-000039000000}"/>
    <hyperlink ref="B48" r:id="rId59" xr:uid="{00000000-0004-0000-1200-00003A000000}"/>
    <hyperlink ref="B47" r:id="rId60" xr:uid="{00000000-0004-0000-1200-00003B000000}"/>
    <hyperlink ref="B49" r:id="rId61" xr:uid="{00000000-0004-0000-1200-00003C000000}"/>
    <hyperlink ref="B50" r:id="rId62" xr:uid="{00000000-0004-0000-1200-00003D000000}"/>
    <hyperlink ref="B95" r:id="rId63" xr:uid="{00000000-0004-0000-1200-00003E000000}"/>
    <hyperlink ref="B71" r:id="rId64" xr:uid="{00000000-0004-0000-1200-00003F000000}"/>
    <hyperlink ref="B51" r:id="rId65" xr:uid="{00000000-0004-0000-1200-000040000000}"/>
    <hyperlink ref="B73" r:id="rId66" xr:uid="{00000000-0004-0000-1200-000041000000}"/>
    <hyperlink ref="B54" r:id="rId67" xr:uid="{00000000-0004-0000-1200-000042000000}"/>
    <hyperlink ref="B40" r:id="rId68" xr:uid="{00000000-0004-0000-1200-000043000000}"/>
    <hyperlink ref="B114" r:id="rId69" xr:uid="{00000000-0004-0000-1200-000044000000}"/>
    <hyperlink ref="B74" r:id="rId70" xr:uid="{00000000-0004-0000-1200-000045000000}"/>
    <hyperlink ref="B115" r:id="rId71" location="business-district-initiative" xr:uid="{00000000-0004-0000-1200-000046000000}"/>
    <hyperlink ref="B52" r:id="rId72" xr:uid="{00000000-0004-0000-1200-000047000000}"/>
    <hyperlink ref="B53" r:id="rId73" xr:uid="{00000000-0004-0000-1200-000048000000}"/>
    <hyperlink ref="B43" r:id="rId74" xr:uid="{00000000-0004-0000-1200-000049000000}"/>
    <hyperlink ref="B75" r:id="rId75" xr:uid="{00000000-0004-0000-1200-00004A000000}"/>
    <hyperlink ref="B117" r:id="rId76" xr:uid="{00000000-0004-0000-1200-00004B000000}"/>
    <hyperlink ref="B118" r:id="rId77" xr:uid="{00000000-0004-0000-1200-00004C000000}"/>
    <hyperlink ref="B119" r:id="rId78" xr:uid="{00000000-0004-0000-1200-00004D000000}"/>
    <hyperlink ref="B120" r:id="rId79" xr:uid="{00000000-0004-0000-1200-00004E000000}"/>
    <hyperlink ref="B121" r:id="rId80" xr:uid="{00000000-0004-0000-1200-00004F000000}"/>
    <hyperlink ref="B17" r:id="rId81" display="http://www.hennepin.us/business/property/environmental-response-fund" xr:uid="{00000000-0004-0000-1200-000050000000}"/>
  </hyperlinks>
  <pageMargins left="0.7" right="0.7" top="0.75" bottom="0.75" header="0.3" footer="0.3"/>
  <pageSetup orientation="portrait" horizontalDpi="4294967295" verticalDpi="4294967295" r:id="rId8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Q40"/>
  <sheetViews>
    <sheetView zoomScale="170" zoomScaleNormal="170" workbookViewId="0"/>
  </sheetViews>
  <sheetFormatPr defaultRowHeight="13.2"/>
  <cols>
    <col min="1" max="1" width="12.77734375" style="243" customWidth="1"/>
    <col min="2" max="2" width="0" hidden="1" customWidth="1"/>
    <col min="3" max="3" width="11.33203125" customWidth="1"/>
    <col min="4" max="4" width="9" customWidth="1"/>
    <col min="5" max="5" width="13" style="39" customWidth="1"/>
    <col min="6" max="6" width="72" style="160" customWidth="1"/>
    <col min="7" max="7" width="48.109375" customWidth="1"/>
    <col min="8" max="8" width="61.109375" customWidth="1"/>
    <col min="9" max="9" width="43.33203125" style="4" customWidth="1"/>
    <col min="10" max="10" width="17.44140625" customWidth="1"/>
    <col min="11" max="11" width="44" customWidth="1"/>
    <col min="12" max="12" width="23" customWidth="1"/>
    <col min="13" max="13" width="22.6640625" style="4" customWidth="1"/>
    <col min="14" max="14" width="13.109375" style="4" customWidth="1"/>
  </cols>
  <sheetData>
    <row r="1" spans="1:17">
      <c r="A1" s="274" t="s">
        <v>778</v>
      </c>
      <c r="B1" s="275"/>
      <c r="C1" s="275"/>
      <c r="D1" s="275"/>
      <c r="E1" s="276"/>
      <c r="F1" s="277"/>
      <c r="G1" s="275"/>
    </row>
    <row r="2" spans="1:17" ht="34.5" customHeight="1">
      <c r="A2" s="278" t="s">
        <v>779</v>
      </c>
      <c r="B2" s="275"/>
      <c r="C2" s="275"/>
      <c r="D2" s="275"/>
      <c r="E2" s="275"/>
      <c r="F2" s="275"/>
      <c r="G2" s="275"/>
      <c r="H2" s="275"/>
      <c r="I2" s="685"/>
      <c r="J2" s="685"/>
      <c r="K2" s="685"/>
      <c r="L2" s="685"/>
      <c r="M2" s="685"/>
      <c r="N2" s="685"/>
      <c r="O2" s="685"/>
    </row>
    <row r="3" spans="1:17">
      <c r="A3" s="243" t="s">
        <v>829</v>
      </c>
    </row>
    <row r="4" spans="1:17" s="274" customFormat="1" ht="17.399999999999999" customHeight="1">
      <c r="A4" s="283" t="s">
        <v>788</v>
      </c>
      <c r="B4" s="284"/>
      <c r="C4" s="285" t="s">
        <v>587</v>
      </c>
      <c r="D4" s="283" t="s">
        <v>517</v>
      </c>
      <c r="E4" s="286" t="s">
        <v>588</v>
      </c>
      <c r="F4" s="285" t="s">
        <v>508</v>
      </c>
      <c r="G4" s="281" t="s">
        <v>789</v>
      </c>
      <c r="H4" s="283" t="s">
        <v>790</v>
      </c>
      <c r="I4" s="378" t="s">
        <v>546</v>
      </c>
      <c r="J4" s="283" t="s">
        <v>791</v>
      </c>
      <c r="K4" s="281" t="s">
        <v>604</v>
      </c>
      <c r="L4" s="283" t="s">
        <v>608</v>
      </c>
      <c r="M4" s="283" t="s">
        <v>607</v>
      </c>
      <c r="N4" s="283" t="s">
        <v>603</v>
      </c>
      <c r="O4" s="283" t="s">
        <v>794</v>
      </c>
    </row>
    <row r="5" spans="1:17" s="307" customFormat="1" ht="17.399999999999999" customHeight="1">
      <c r="A5" s="308"/>
      <c r="B5" s="305"/>
      <c r="C5" s="308"/>
      <c r="D5" s="308"/>
      <c r="E5" s="309"/>
      <c r="F5" s="308"/>
      <c r="G5" s="338"/>
      <c r="H5" s="308"/>
      <c r="I5" s="338"/>
      <c r="J5" s="308"/>
      <c r="K5" s="338"/>
      <c r="L5" s="308"/>
      <c r="M5" s="308"/>
      <c r="N5" s="308"/>
      <c r="O5" s="306"/>
    </row>
    <row r="6" spans="1:17" ht="60" customHeight="1">
      <c r="A6" s="253" t="s">
        <v>395</v>
      </c>
      <c r="B6" s="146" t="str">
        <f t="shared" ref="B6:B40" si="0">A6</f>
        <v>Corridor Revitalization Pilot Program</v>
      </c>
      <c r="C6" s="137" t="s">
        <v>593</v>
      </c>
      <c r="D6" s="137" t="s">
        <v>358</v>
      </c>
      <c r="E6" s="143">
        <v>50000</v>
      </c>
      <c r="F6" s="161" t="s">
        <v>399</v>
      </c>
      <c r="G6" s="170" t="s">
        <v>398</v>
      </c>
      <c r="H6" s="170" t="s">
        <v>396</v>
      </c>
      <c r="I6" s="381"/>
      <c r="J6" s="137" t="s">
        <v>394</v>
      </c>
      <c r="K6" s="170" t="s">
        <v>397</v>
      </c>
      <c r="L6" s="137" t="s">
        <v>645</v>
      </c>
      <c r="M6" s="144" t="s">
        <v>647</v>
      </c>
      <c r="N6" s="173" t="s">
        <v>646</v>
      </c>
      <c r="O6" s="140"/>
      <c r="P6" s="140"/>
      <c r="Q6" s="140"/>
    </row>
    <row r="7" spans="1:17" ht="60" customHeight="1">
      <c r="A7" s="244" t="s">
        <v>749</v>
      </c>
      <c r="B7" s="138" t="str">
        <f t="shared" si="0"/>
        <v>Environmental Response Fund (ERF)</v>
      </c>
      <c r="C7" s="137" t="s">
        <v>591</v>
      </c>
      <c r="D7" s="157" t="s">
        <v>785</v>
      </c>
      <c r="E7" s="139"/>
      <c r="F7" s="163" t="s">
        <v>393</v>
      </c>
      <c r="G7" s="167" t="s">
        <v>212</v>
      </c>
      <c r="H7" s="168" t="s">
        <v>211</v>
      </c>
      <c r="I7" s="382"/>
      <c r="J7" s="152" t="s">
        <v>209</v>
      </c>
      <c r="K7" s="347" t="s">
        <v>210</v>
      </c>
      <c r="L7" s="137" t="s">
        <v>645</v>
      </c>
      <c r="M7" s="144" t="s">
        <v>663</v>
      </c>
      <c r="N7" s="173" t="s">
        <v>646</v>
      </c>
      <c r="O7" s="140"/>
      <c r="P7" s="140"/>
      <c r="Q7" s="140"/>
    </row>
    <row r="8" spans="1:17" ht="60" customHeight="1">
      <c r="A8" s="254" t="s">
        <v>400</v>
      </c>
      <c r="B8" s="146" t="str">
        <f t="shared" si="0"/>
        <v>Multi-Family Development Program</v>
      </c>
      <c r="C8" s="137"/>
      <c r="D8" s="137" t="s">
        <v>401</v>
      </c>
      <c r="E8" s="143">
        <v>350000</v>
      </c>
      <c r="F8" s="161" t="s">
        <v>499</v>
      </c>
      <c r="G8" s="167"/>
      <c r="H8" s="167"/>
      <c r="I8" s="381"/>
      <c r="J8" s="165" t="s">
        <v>394</v>
      </c>
      <c r="K8" s="167"/>
      <c r="L8" s="138" t="s">
        <v>699</v>
      </c>
      <c r="M8" s="144" t="s">
        <v>701</v>
      </c>
      <c r="N8" s="172" t="s">
        <v>700</v>
      </c>
      <c r="O8" s="140"/>
      <c r="P8" s="140"/>
      <c r="Q8" s="140"/>
    </row>
    <row r="9" spans="1:17" ht="60" customHeight="1">
      <c r="A9" s="254" t="s">
        <v>500</v>
      </c>
      <c r="B9" s="146" t="str">
        <f t="shared" si="0"/>
        <v>Business Loan Programs</v>
      </c>
      <c r="C9" s="155"/>
      <c r="D9" s="165" t="s">
        <v>449</v>
      </c>
      <c r="E9" s="139"/>
      <c r="F9" s="164" t="s">
        <v>543</v>
      </c>
      <c r="G9" s="169"/>
      <c r="H9" s="171" t="s">
        <v>501</v>
      </c>
      <c r="I9" s="381"/>
      <c r="J9" s="137" t="s">
        <v>394</v>
      </c>
      <c r="K9" s="171" t="s">
        <v>502</v>
      </c>
      <c r="L9" s="156" t="s">
        <v>708</v>
      </c>
      <c r="M9" s="144" t="s">
        <v>630</v>
      </c>
      <c r="N9" s="172" t="s">
        <v>738</v>
      </c>
      <c r="O9" s="140"/>
      <c r="P9" s="140"/>
      <c r="Q9" s="140"/>
    </row>
    <row r="10" spans="1:17" ht="60" customHeight="1">
      <c r="A10" s="244" t="s">
        <v>775</v>
      </c>
      <c r="B10" s="138" t="str">
        <f t="shared" si="0"/>
        <v>Neighborhood Sale Tax Revitalization (STAR)</v>
      </c>
      <c r="C10" s="149" t="s">
        <v>591</v>
      </c>
      <c r="D10" s="138" t="s">
        <v>277</v>
      </c>
      <c r="E10" s="143">
        <v>50000</v>
      </c>
      <c r="F10" s="162" t="s">
        <v>534</v>
      </c>
      <c r="G10" s="167" t="s">
        <v>280</v>
      </c>
      <c r="H10" s="167" t="s">
        <v>279</v>
      </c>
      <c r="I10" s="357" t="s">
        <v>567</v>
      </c>
      <c r="J10" s="138" t="s">
        <v>276</v>
      </c>
      <c r="K10" s="167" t="s">
        <v>278</v>
      </c>
      <c r="L10" s="138" t="s">
        <v>730</v>
      </c>
      <c r="M10" s="144" t="s">
        <v>732</v>
      </c>
      <c r="N10" s="166" t="s">
        <v>731</v>
      </c>
      <c r="O10" s="140"/>
      <c r="P10" s="140"/>
      <c r="Q10" s="140"/>
    </row>
    <row r="11" spans="1:17" ht="60" customHeight="1">
      <c r="B11">
        <f t="shared" si="0"/>
        <v>0</v>
      </c>
    </row>
    <row r="12" spans="1:17" ht="60" customHeight="1">
      <c r="B12">
        <f t="shared" si="0"/>
        <v>0</v>
      </c>
    </row>
    <row r="13" spans="1:17" ht="60" customHeight="1">
      <c r="B13">
        <f t="shared" si="0"/>
        <v>0</v>
      </c>
    </row>
    <row r="14" spans="1:17" ht="60" customHeight="1">
      <c r="B14">
        <f t="shared" si="0"/>
        <v>0</v>
      </c>
    </row>
    <row r="15" spans="1:17" ht="60" customHeight="1">
      <c r="B15">
        <f t="shared" si="0"/>
        <v>0</v>
      </c>
    </row>
    <row r="16" spans="1:17" ht="60" customHeight="1">
      <c r="B16">
        <f t="shared" si="0"/>
        <v>0</v>
      </c>
    </row>
    <row r="17" spans="2:2" ht="60" customHeight="1">
      <c r="B17">
        <f t="shared" si="0"/>
        <v>0</v>
      </c>
    </row>
    <row r="18" spans="2:2" ht="60" customHeight="1">
      <c r="B18">
        <f t="shared" si="0"/>
        <v>0</v>
      </c>
    </row>
    <row r="19" spans="2:2" ht="60" customHeight="1">
      <c r="B19">
        <f t="shared" si="0"/>
        <v>0</v>
      </c>
    </row>
    <row r="20" spans="2:2" ht="60" customHeight="1">
      <c r="B20">
        <f t="shared" si="0"/>
        <v>0</v>
      </c>
    </row>
    <row r="21" spans="2:2" ht="60" customHeight="1">
      <c r="B21">
        <f t="shared" si="0"/>
        <v>0</v>
      </c>
    </row>
    <row r="22" spans="2:2" ht="60" customHeight="1">
      <c r="B22">
        <f t="shared" si="0"/>
        <v>0</v>
      </c>
    </row>
    <row r="23" spans="2:2" ht="60" customHeight="1">
      <c r="B23">
        <f t="shared" si="0"/>
        <v>0</v>
      </c>
    </row>
    <row r="24" spans="2:2" ht="39.9" customHeight="1">
      <c r="B24">
        <f t="shared" si="0"/>
        <v>0</v>
      </c>
    </row>
    <row r="25" spans="2:2" ht="39.9" customHeight="1">
      <c r="B25">
        <f t="shared" si="0"/>
        <v>0</v>
      </c>
    </row>
    <row r="26" spans="2:2" ht="39.9" customHeight="1">
      <c r="B26">
        <f t="shared" si="0"/>
        <v>0</v>
      </c>
    </row>
    <row r="27" spans="2:2" ht="39.9" customHeight="1">
      <c r="B27">
        <f t="shared" si="0"/>
        <v>0</v>
      </c>
    </row>
    <row r="28" spans="2:2" ht="39.9" customHeight="1">
      <c r="B28">
        <f t="shared" si="0"/>
        <v>0</v>
      </c>
    </row>
    <row r="29" spans="2:2" ht="39.9" customHeight="1">
      <c r="B29">
        <f t="shared" si="0"/>
        <v>0</v>
      </c>
    </row>
    <row r="30" spans="2:2" ht="39.9" customHeight="1">
      <c r="B30">
        <f t="shared" si="0"/>
        <v>0</v>
      </c>
    </row>
    <row r="31" spans="2:2" ht="39.9" customHeight="1">
      <c r="B31">
        <f t="shared" si="0"/>
        <v>0</v>
      </c>
    </row>
    <row r="32" spans="2:2" ht="39.9" customHeight="1">
      <c r="B32">
        <f t="shared" si="0"/>
        <v>0</v>
      </c>
    </row>
    <row r="33" spans="2:2" ht="39.9" customHeight="1">
      <c r="B33">
        <f t="shared" si="0"/>
        <v>0</v>
      </c>
    </row>
    <row r="34" spans="2:2" ht="39.9" customHeight="1">
      <c r="B34">
        <f t="shared" si="0"/>
        <v>0</v>
      </c>
    </row>
    <row r="35" spans="2:2" ht="39.9" customHeight="1">
      <c r="B35">
        <f t="shared" si="0"/>
        <v>0</v>
      </c>
    </row>
    <row r="36" spans="2:2" ht="39.9" customHeight="1">
      <c r="B36">
        <f t="shared" si="0"/>
        <v>0</v>
      </c>
    </row>
    <row r="37" spans="2:2" ht="39.9" customHeight="1">
      <c r="B37">
        <f t="shared" si="0"/>
        <v>0</v>
      </c>
    </row>
    <row r="38" spans="2:2" ht="39.9" customHeight="1">
      <c r="B38">
        <f t="shared" si="0"/>
        <v>0</v>
      </c>
    </row>
    <row r="39" spans="2:2" ht="39.9" customHeight="1">
      <c r="B39">
        <f t="shared" si="0"/>
        <v>0</v>
      </c>
    </row>
    <row r="40" spans="2:2" ht="39.9" customHeight="1">
      <c r="B40">
        <f t="shared" si="0"/>
        <v>0</v>
      </c>
    </row>
  </sheetData>
  <autoFilter ref="C4:K40" xr:uid="{00000000-0009-0000-0000-000013000000}"/>
  <mergeCells count="1">
    <mergeCell ref="I2:O2"/>
  </mergeCells>
  <hyperlinks>
    <hyperlink ref="A7" r:id="rId1" display="https://www.ramseycounty.us/businesses/property-development/property-development-programs/environmental-response-fund" xr:uid="{00000000-0004-0000-1300-000000000000}"/>
    <hyperlink ref="A10" r:id="rId2" display="https://www.stpaul.gov/departments/planning-economic-development/economic-development/sales-tax-revitalization-star-4" xr:uid="{00000000-0004-0000-1300-000001000000}"/>
    <hyperlink ref="A6" r:id="rId3" xr:uid="{00000000-0004-0000-1300-000002000000}"/>
    <hyperlink ref="A8" r:id="rId4" xr:uid="{00000000-0004-0000-1300-000003000000}"/>
    <hyperlink ref="A9" r:id="rId5" xr:uid="{00000000-0004-0000-1300-000004000000}"/>
    <hyperlink ref="N6" r:id="rId6" display="tel:651-341-2454" xr:uid="{00000000-0004-0000-1300-000005000000}"/>
    <hyperlink ref="N7" r:id="rId7" display="tel:651-341-2454" xr:uid="{00000000-0004-0000-1300-000006000000}"/>
  </hyperlinks>
  <pageMargins left="0.7" right="0.7" top="0.75" bottom="0.75" header="0.3" footer="0.3"/>
  <pageSetup scale="34" fitToHeight="15" orientation="landscape" horizontalDpi="4294967295" verticalDpi="4294967295" r:id="rId8"/>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37"/>
  <sheetViews>
    <sheetView topLeftCell="A4" zoomScale="130" zoomScaleNormal="130" workbookViewId="0">
      <selection activeCell="C40" sqref="C40"/>
    </sheetView>
  </sheetViews>
  <sheetFormatPr defaultRowHeight="13.2"/>
  <cols>
    <col min="1" max="1" width="14.77734375" customWidth="1"/>
    <col min="2" max="2" width="12.77734375" customWidth="1"/>
    <col min="3" max="3" width="13.6640625" customWidth="1"/>
    <col min="6" max="6" width="46.33203125" customWidth="1"/>
    <col min="7" max="7" width="26" customWidth="1"/>
    <col min="8" max="8" width="11.6640625" customWidth="1"/>
  </cols>
  <sheetData>
    <row r="1" spans="1:8" ht="19.2">
      <c r="A1" s="92" t="s">
        <v>529</v>
      </c>
      <c r="B1" s="81" t="s">
        <v>0</v>
      </c>
      <c r="C1" s="1" t="s">
        <v>1</v>
      </c>
      <c r="D1" s="27" t="s">
        <v>517</v>
      </c>
      <c r="E1" s="1" t="s">
        <v>3</v>
      </c>
      <c r="F1" s="1" t="s">
        <v>4</v>
      </c>
      <c r="G1" s="1" t="s">
        <v>5</v>
      </c>
      <c r="H1" s="6" t="s">
        <v>357</v>
      </c>
    </row>
    <row r="2" spans="1:8" ht="45" customHeight="1">
      <c r="A2" s="11" t="s">
        <v>514</v>
      </c>
      <c r="B2" s="82" t="s">
        <v>288</v>
      </c>
      <c r="C2" s="58" t="s">
        <v>289</v>
      </c>
      <c r="D2" s="45" t="s">
        <v>225</v>
      </c>
      <c r="E2" s="58" t="s">
        <v>290</v>
      </c>
      <c r="F2" s="58" t="s">
        <v>291</v>
      </c>
      <c r="G2" s="45" t="s">
        <v>292</v>
      </c>
      <c r="H2" s="56"/>
    </row>
    <row r="3" spans="1:8" ht="45" customHeight="1">
      <c r="A3" s="11" t="s">
        <v>514</v>
      </c>
      <c r="B3" s="30" t="s">
        <v>297</v>
      </c>
      <c r="C3" s="2" t="s">
        <v>294</v>
      </c>
      <c r="D3" s="28" t="s">
        <v>225</v>
      </c>
      <c r="E3" s="2" t="s">
        <v>290</v>
      </c>
      <c r="F3" s="3"/>
      <c r="G3" s="28" t="s">
        <v>298</v>
      </c>
      <c r="H3" s="10"/>
    </row>
    <row r="4" spans="1:8" ht="45" customHeight="1">
      <c r="A4" s="11" t="s">
        <v>514</v>
      </c>
      <c r="B4" s="30" t="s">
        <v>299</v>
      </c>
      <c r="C4" s="2" t="s">
        <v>300</v>
      </c>
      <c r="D4" s="28" t="s">
        <v>225</v>
      </c>
      <c r="E4" s="2" t="s">
        <v>290</v>
      </c>
      <c r="F4" s="2" t="s">
        <v>301</v>
      </c>
      <c r="G4" s="28" t="s">
        <v>302</v>
      </c>
      <c r="H4" s="10"/>
    </row>
    <row r="5" spans="1:8" ht="45" customHeight="1">
      <c r="A5" s="11" t="s">
        <v>514</v>
      </c>
      <c r="B5" s="30" t="s">
        <v>303</v>
      </c>
      <c r="C5" s="2" t="s">
        <v>294</v>
      </c>
      <c r="D5" s="28" t="s">
        <v>225</v>
      </c>
      <c r="E5" s="2" t="s">
        <v>290</v>
      </c>
      <c r="F5" s="2" t="s">
        <v>304</v>
      </c>
      <c r="G5" s="28" t="s">
        <v>305</v>
      </c>
      <c r="H5" s="10"/>
    </row>
    <row r="6" spans="1:8" ht="45" customHeight="1">
      <c r="A6" s="11" t="s">
        <v>514</v>
      </c>
      <c r="B6" s="30" t="s">
        <v>306</v>
      </c>
      <c r="C6" s="2" t="s">
        <v>294</v>
      </c>
      <c r="D6" s="28" t="s">
        <v>225</v>
      </c>
      <c r="E6" s="2" t="s">
        <v>290</v>
      </c>
      <c r="F6" s="2" t="s">
        <v>307</v>
      </c>
      <c r="G6" s="98" t="s">
        <v>308</v>
      </c>
      <c r="H6" s="10"/>
    </row>
    <row r="7" spans="1:8" ht="45" customHeight="1">
      <c r="A7" s="11" t="s">
        <v>514</v>
      </c>
      <c r="B7" s="57" t="s">
        <v>309</v>
      </c>
      <c r="C7" s="29" t="s">
        <v>294</v>
      </c>
      <c r="D7" s="28" t="s">
        <v>225</v>
      </c>
      <c r="E7" s="2" t="s">
        <v>290</v>
      </c>
      <c r="F7" s="2" t="s">
        <v>310</v>
      </c>
      <c r="G7" s="28" t="s">
        <v>308</v>
      </c>
      <c r="H7" s="10"/>
    </row>
    <row r="8" spans="1:8" ht="45" customHeight="1">
      <c r="A8" s="11" t="s">
        <v>514</v>
      </c>
      <c r="B8" s="57" t="s">
        <v>311</v>
      </c>
      <c r="C8" s="29" t="s">
        <v>294</v>
      </c>
      <c r="D8" s="28" t="s">
        <v>225</v>
      </c>
      <c r="E8" s="2" t="s">
        <v>290</v>
      </c>
      <c r="F8" s="2" t="s">
        <v>312</v>
      </c>
      <c r="G8" s="28" t="s">
        <v>308</v>
      </c>
      <c r="H8" s="10"/>
    </row>
    <row r="9" spans="1:8" ht="45" customHeight="1">
      <c r="A9" s="11" t="s">
        <v>514</v>
      </c>
      <c r="B9" s="57" t="s">
        <v>313</v>
      </c>
      <c r="C9" s="29" t="s">
        <v>294</v>
      </c>
      <c r="D9" s="28" t="s">
        <v>225</v>
      </c>
      <c r="E9" s="2" t="s">
        <v>290</v>
      </c>
      <c r="F9" s="2" t="s">
        <v>314</v>
      </c>
      <c r="G9" s="5" t="s">
        <v>308</v>
      </c>
      <c r="H9" s="10"/>
    </row>
    <row r="10" spans="1:8" ht="45" customHeight="1">
      <c r="A10" s="11" t="s">
        <v>514</v>
      </c>
      <c r="B10" s="57" t="s">
        <v>315</v>
      </c>
      <c r="C10" s="29" t="s">
        <v>316</v>
      </c>
      <c r="D10" s="28" t="s">
        <v>225</v>
      </c>
      <c r="E10" s="2" t="s">
        <v>290</v>
      </c>
      <c r="F10" s="5" t="s">
        <v>317</v>
      </c>
      <c r="G10" s="17" t="s">
        <v>292</v>
      </c>
      <c r="H10" s="10"/>
    </row>
    <row r="11" spans="1:8" ht="45" customHeight="1">
      <c r="A11" s="11" t="s">
        <v>514</v>
      </c>
      <c r="B11" s="57" t="s">
        <v>318</v>
      </c>
      <c r="C11" s="29" t="s">
        <v>294</v>
      </c>
      <c r="D11" s="28" t="s">
        <v>225</v>
      </c>
      <c r="E11" s="17" t="s">
        <v>290</v>
      </c>
      <c r="F11" s="51" t="s">
        <v>319</v>
      </c>
      <c r="G11" s="10" t="s">
        <v>320</v>
      </c>
      <c r="H11" s="57"/>
    </row>
    <row r="12" spans="1:8" ht="45" customHeight="1">
      <c r="A12" s="11" t="s">
        <v>516</v>
      </c>
      <c r="B12" s="57" t="s">
        <v>337</v>
      </c>
      <c r="C12" s="29" t="s">
        <v>338</v>
      </c>
      <c r="D12" s="17" t="s">
        <v>225</v>
      </c>
      <c r="E12" s="32" t="s">
        <v>339</v>
      </c>
      <c r="F12" s="5" t="s">
        <v>340</v>
      </c>
      <c r="G12" s="56" t="s">
        <v>341</v>
      </c>
      <c r="H12" s="10"/>
    </row>
    <row r="13" spans="1:8" ht="45" customHeight="1">
      <c r="A13" s="11" t="s">
        <v>516</v>
      </c>
      <c r="B13" s="57" t="s">
        <v>342</v>
      </c>
      <c r="C13" s="96" t="s">
        <v>343</v>
      </c>
      <c r="D13" s="10" t="s">
        <v>225</v>
      </c>
      <c r="E13" s="10" t="s">
        <v>339</v>
      </c>
      <c r="F13" s="10" t="s">
        <v>344</v>
      </c>
      <c r="G13" s="10" t="s">
        <v>341</v>
      </c>
      <c r="H13" s="10"/>
    </row>
    <row r="14" spans="1:8" ht="45" customHeight="1">
      <c r="A14" s="11" t="s">
        <v>516</v>
      </c>
      <c r="B14" s="57" t="s">
        <v>345</v>
      </c>
      <c r="C14" s="29" t="s">
        <v>346</v>
      </c>
      <c r="D14" s="45" t="s">
        <v>225</v>
      </c>
      <c r="E14" s="56" t="s">
        <v>339</v>
      </c>
      <c r="F14" s="10" t="s">
        <v>347</v>
      </c>
      <c r="G14" s="5" t="s">
        <v>348</v>
      </c>
      <c r="H14" s="10"/>
    </row>
    <row r="15" spans="1:8" ht="45" customHeight="1">
      <c r="A15" s="11" t="s">
        <v>516</v>
      </c>
      <c r="B15" s="57" t="s">
        <v>349</v>
      </c>
      <c r="C15" s="29" t="s">
        <v>350</v>
      </c>
      <c r="D15" s="28" t="s">
        <v>225</v>
      </c>
      <c r="E15" s="10" t="s">
        <v>339</v>
      </c>
      <c r="F15" s="10" t="s">
        <v>351</v>
      </c>
      <c r="G15" s="10" t="s">
        <v>348</v>
      </c>
      <c r="H15" s="10"/>
    </row>
    <row r="16" spans="1:8" ht="45" customHeight="1" thickBot="1">
      <c r="A16" s="11"/>
      <c r="B16" s="85" t="s">
        <v>352</v>
      </c>
      <c r="C16" s="42" t="s">
        <v>353</v>
      </c>
      <c r="D16" s="17" t="s">
        <v>225</v>
      </c>
      <c r="E16" s="32" t="s">
        <v>339</v>
      </c>
      <c r="F16" s="32" t="s">
        <v>354</v>
      </c>
      <c r="G16" s="32" t="s">
        <v>355</v>
      </c>
      <c r="H16" s="32"/>
    </row>
    <row r="17" spans="1:8" s="60" customFormat="1" ht="18.600000000000001" customHeight="1" thickBot="1">
      <c r="A17" s="93"/>
      <c r="B17" s="86"/>
      <c r="C17" s="67"/>
      <c r="D17" s="59"/>
      <c r="E17" s="63"/>
      <c r="F17" s="66"/>
      <c r="G17" s="66"/>
      <c r="H17" s="66"/>
    </row>
    <row r="18" spans="1:8" ht="45" customHeight="1">
      <c r="A18" s="11" t="s">
        <v>510</v>
      </c>
      <c r="B18" s="87" t="s">
        <v>29</v>
      </c>
      <c r="C18" s="65" t="s">
        <v>30</v>
      </c>
      <c r="D18" s="45" t="s">
        <v>31</v>
      </c>
      <c r="E18" s="37" t="s">
        <v>32</v>
      </c>
      <c r="F18" s="56" t="s">
        <v>33</v>
      </c>
      <c r="G18" s="56" t="s">
        <v>34</v>
      </c>
      <c r="H18" s="40" t="s">
        <v>359</v>
      </c>
    </row>
    <row r="19" spans="1:8" ht="45" customHeight="1">
      <c r="A19" s="11" t="s">
        <v>512</v>
      </c>
      <c r="B19" s="57" t="s">
        <v>223</v>
      </c>
      <c r="C19" s="29" t="s">
        <v>219</v>
      </c>
      <c r="D19" s="28" t="s">
        <v>224</v>
      </c>
      <c r="E19" s="10" t="s">
        <v>225</v>
      </c>
      <c r="F19" s="4" t="s">
        <v>226</v>
      </c>
      <c r="G19" s="10" t="s">
        <v>227</v>
      </c>
      <c r="H19" s="10"/>
    </row>
    <row r="20" spans="1:8" ht="45" customHeight="1" thickBot="1">
      <c r="A20" s="11" t="s">
        <v>518</v>
      </c>
      <c r="B20" s="88" t="s">
        <v>428</v>
      </c>
      <c r="C20" s="20" t="s">
        <v>39</v>
      </c>
      <c r="D20" s="14" t="s">
        <v>431</v>
      </c>
      <c r="E20" s="15" t="s">
        <v>430</v>
      </c>
      <c r="F20" s="36" t="s">
        <v>429</v>
      </c>
      <c r="G20" s="36" t="s">
        <v>432</v>
      </c>
      <c r="H20" s="12" t="s">
        <v>433</v>
      </c>
    </row>
    <row r="21" spans="1:8" s="60" customFormat="1" ht="22.5" customHeight="1" thickBot="1">
      <c r="A21" s="93"/>
      <c r="B21" s="89"/>
      <c r="C21" s="68"/>
      <c r="D21" s="62"/>
      <c r="E21" s="69"/>
      <c r="F21" s="70"/>
      <c r="G21" s="71"/>
      <c r="H21" s="71"/>
    </row>
    <row r="22" spans="1:8" ht="45" customHeight="1">
      <c r="A22" s="11" t="s">
        <v>510</v>
      </c>
      <c r="B22" s="87" t="s">
        <v>102</v>
      </c>
      <c r="C22" s="65" t="s">
        <v>93</v>
      </c>
      <c r="D22" s="45" t="s">
        <v>103</v>
      </c>
      <c r="E22" s="56" t="s">
        <v>104</v>
      </c>
      <c r="F22" s="56" t="s">
        <v>105</v>
      </c>
      <c r="G22" s="5" t="s">
        <v>106</v>
      </c>
      <c r="H22" s="56"/>
    </row>
    <row r="23" spans="1:8" ht="45" customHeight="1">
      <c r="A23" s="11" t="s">
        <v>510</v>
      </c>
      <c r="B23" s="90" t="s">
        <v>476</v>
      </c>
      <c r="C23" s="29" t="s">
        <v>141</v>
      </c>
      <c r="D23" s="28" t="s">
        <v>103</v>
      </c>
      <c r="E23" s="10" t="s">
        <v>142</v>
      </c>
      <c r="F23" s="5" t="s">
        <v>143</v>
      </c>
      <c r="G23" s="10" t="s">
        <v>91</v>
      </c>
      <c r="H23" s="10" t="s">
        <v>477</v>
      </c>
    </row>
    <row r="24" spans="1:8" ht="45" customHeight="1">
      <c r="A24" s="11" t="s">
        <v>513</v>
      </c>
      <c r="B24" s="57" t="s">
        <v>245</v>
      </c>
      <c r="C24" s="29" t="s">
        <v>241</v>
      </c>
      <c r="D24" s="28" t="s">
        <v>103</v>
      </c>
      <c r="E24" s="10" t="s">
        <v>246</v>
      </c>
      <c r="F24" s="10" t="s">
        <v>247</v>
      </c>
      <c r="G24" s="10" t="s">
        <v>248</v>
      </c>
      <c r="H24" s="10"/>
    </row>
    <row r="25" spans="1:8" ht="45" customHeight="1" thickBot="1">
      <c r="A25" s="11" t="s">
        <v>513</v>
      </c>
      <c r="B25" s="85" t="s">
        <v>287</v>
      </c>
      <c r="C25" s="42" t="s">
        <v>282</v>
      </c>
      <c r="D25" s="17" t="s">
        <v>103</v>
      </c>
      <c r="E25" s="37" t="s">
        <v>284</v>
      </c>
      <c r="F25" s="32" t="s">
        <v>285</v>
      </c>
      <c r="G25" s="32" t="s">
        <v>286</v>
      </c>
      <c r="H25" s="32"/>
    </row>
    <row r="26" spans="1:8" s="60" customFormat="1" ht="25.5" customHeight="1" thickBot="1">
      <c r="A26" s="93"/>
      <c r="B26" s="86"/>
      <c r="C26" s="67"/>
      <c r="D26" s="59"/>
      <c r="E26" s="59"/>
      <c r="F26" s="66"/>
      <c r="G26" s="66"/>
      <c r="H26" s="66"/>
    </row>
    <row r="27" spans="1:8" ht="45" customHeight="1">
      <c r="A27" s="11" t="s">
        <v>514</v>
      </c>
      <c r="B27" s="87" t="s">
        <v>293</v>
      </c>
      <c r="C27" s="65" t="s">
        <v>294</v>
      </c>
      <c r="D27" s="45" t="s">
        <v>295</v>
      </c>
      <c r="E27" s="45" t="s">
        <v>290</v>
      </c>
      <c r="F27" s="56" t="s">
        <v>296</v>
      </c>
      <c r="G27" s="56" t="s">
        <v>295</v>
      </c>
      <c r="H27" s="56"/>
    </row>
    <row r="28" spans="1:8" ht="45" customHeight="1">
      <c r="A28" s="11" t="s">
        <v>514</v>
      </c>
      <c r="B28" s="57" t="s">
        <v>321</v>
      </c>
      <c r="C28" s="42" t="s">
        <v>322</v>
      </c>
      <c r="D28" s="28" t="s">
        <v>295</v>
      </c>
      <c r="E28" s="45" t="s">
        <v>290</v>
      </c>
      <c r="F28" s="10" t="s">
        <v>323</v>
      </c>
      <c r="G28" s="5" t="s">
        <v>324</v>
      </c>
      <c r="H28" s="10"/>
    </row>
    <row r="29" spans="1:8" ht="45" customHeight="1">
      <c r="A29" s="11" t="s">
        <v>515</v>
      </c>
      <c r="B29" s="57" t="s">
        <v>331</v>
      </c>
      <c r="C29" s="10" t="s">
        <v>332</v>
      </c>
      <c r="D29" s="30" t="s">
        <v>295</v>
      </c>
      <c r="E29" s="45" t="s">
        <v>333</v>
      </c>
      <c r="F29" s="10" t="s">
        <v>334</v>
      </c>
      <c r="G29" s="10" t="s">
        <v>335</v>
      </c>
      <c r="H29" s="10"/>
    </row>
    <row r="30" spans="1:8" ht="45" customHeight="1">
      <c r="A30" s="11" t="s">
        <v>511</v>
      </c>
      <c r="B30" s="30" t="s">
        <v>192</v>
      </c>
      <c r="C30" s="2" t="s">
        <v>188</v>
      </c>
      <c r="D30" s="28" t="s">
        <v>193</v>
      </c>
      <c r="E30" s="2" t="s">
        <v>189</v>
      </c>
      <c r="F30" s="2" t="s">
        <v>194</v>
      </c>
      <c r="G30" s="28" t="s">
        <v>195</v>
      </c>
      <c r="H30" s="10" t="s">
        <v>385</v>
      </c>
    </row>
    <row r="31" spans="1:8" ht="45" customHeight="1" thickBot="1">
      <c r="A31" s="11" t="s">
        <v>513</v>
      </c>
      <c r="B31" s="91" t="s">
        <v>281</v>
      </c>
      <c r="C31" s="22" t="s">
        <v>282</v>
      </c>
      <c r="D31" s="17" t="s">
        <v>283</v>
      </c>
      <c r="E31" s="22" t="s">
        <v>284</v>
      </c>
      <c r="F31" s="22" t="s">
        <v>285</v>
      </c>
      <c r="G31" s="17" t="s">
        <v>286</v>
      </c>
      <c r="H31" s="32"/>
    </row>
    <row r="32" spans="1:8" s="75" customFormat="1" ht="15.6" customHeight="1" thickTop="1" thickBot="1">
      <c r="A32" s="93"/>
      <c r="B32" s="78"/>
      <c r="C32" s="77"/>
      <c r="D32" s="76"/>
      <c r="E32" s="77"/>
      <c r="F32" s="77"/>
      <c r="G32" s="76"/>
      <c r="H32" s="80"/>
    </row>
    <row r="33" spans="1:8" ht="45" customHeight="1" thickTop="1">
      <c r="A33" s="11" t="s">
        <v>510</v>
      </c>
      <c r="B33" s="82" t="s">
        <v>107</v>
      </c>
      <c r="C33" s="58" t="s">
        <v>93</v>
      </c>
      <c r="D33" s="45" t="s">
        <v>108</v>
      </c>
      <c r="E33" s="58" t="s">
        <v>109</v>
      </c>
      <c r="F33" s="58" t="s">
        <v>110</v>
      </c>
      <c r="G33" s="45" t="s">
        <v>111</v>
      </c>
      <c r="H33" s="56"/>
    </row>
    <row r="34" spans="1:8" ht="45" customHeight="1">
      <c r="A34" s="11" t="s">
        <v>510</v>
      </c>
      <c r="B34" s="30" t="s">
        <v>117</v>
      </c>
      <c r="C34" s="2" t="s">
        <v>93</v>
      </c>
      <c r="D34" s="28" t="s">
        <v>108</v>
      </c>
      <c r="E34" s="2" t="s">
        <v>109</v>
      </c>
      <c r="F34" s="2" t="s">
        <v>118</v>
      </c>
      <c r="G34" s="28" t="s">
        <v>119</v>
      </c>
      <c r="H34" s="10"/>
    </row>
    <row r="35" spans="1:8" ht="45" customHeight="1" thickBot="1">
      <c r="A35" s="11" t="s">
        <v>510</v>
      </c>
      <c r="B35" s="91" t="s">
        <v>123</v>
      </c>
      <c r="C35" s="22" t="s">
        <v>93</v>
      </c>
      <c r="D35" s="17" t="s">
        <v>108</v>
      </c>
      <c r="E35" s="22" t="s">
        <v>109</v>
      </c>
      <c r="F35" s="22" t="s">
        <v>124</v>
      </c>
      <c r="G35" s="17" t="s">
        <v>125</v>
      </c>
      <c r="H35" s="32"/>
    </row>
    <row r="36" spans="1:8" s="75" customFormat="1" ht="14.4" customHeight="1" thickTop="1" thickBot="1">
      <c r="A36" s="93"/>
      <c r="B36" s="78"/>
      <c r="C36" s="77"/>
      <c r="D36" s="76"/>
      <c r="E36" s="77"/>
      <c r="F36" s="77"/>
      <c r="G36" s="76"/>
      <c r="H36" s="80"/>
    </row>
    <row r="37" spans="1:8" ht="45" customHeight="1" thickTop="1">
      <c r="A37" s="11" t="s">
        <v>513</v>
      </c>
      <c r="B37" s="5" t="s">
        <v>270</v>
      </c>
      <c r="C37" s="38" t="s">
        <v>241</v>
      </c>
      <c r="D37" s="37" t="s">
        <v>271</v>
      </c>
      <c r="E37" s="38" t="s">
        <v>272</v>
      </c>
      <c r="F37" s="38" t="s">
        <v>273</v>
      </c>
      <c r="G37" s="37" t="s">
        <v>274</v>
      </c>
      <c r="H37" s="33"/>
    </row>
  </sheetData>
  <hyperlinks>
    <hyperlink ref="B18" r:id="rId1" display="http://www.mda.state.mn.us/grants/disaster/acrra.aspx" xr:uid="{00000000-0004-0000-1400-000000000000}"/>
    <hyperlink ref="B22" r:id="rId2" display="http://www.mnhousing.gov/wcs/Satellite?c=Page&amp;amp;cid=1358905223647&amp;amp;pagename=External%2FPage%2FEXTStandardLayout" xr:uid="{00000000-0004-0000-1400-000001000000}"/>
    <hyperlink ref="B33" r:id="rId3" display="http://www.mnhousing.gov/wcs/Satellite?c=Page&amp;amp;cid=1358905223647&amp;amp;pagename=External%2FPage%2FEXTStandardLayout" xr:uid="{00000000-0004-0000-1400-000002000000}"/>
    <hyperlink ref="B34" r:id="rId4" display="http://www.mnhousing.gov/wcs/Satellite?c=Page&amp;amp;cid=1358905223647&amp;amp;pagename=External%2FPage%2FEXTStandardLayout" xr:uid="{00000000-0004-0000-1400-000003000000}"/>
    <hyperlink ref="B35" r:id="rId5" display="http://www.mnhousing.gov/wcs/Satellite?c=Page&amp;amp;cid=1358905223647&amp;amp;pagename=External%2FPage%2FEXTStandardLayout" xr:uid="{00000000-0004-0000-1400-000004000000}"/>
    <hyperlink ref="B23" r:id="rId6" xr:uid="{00000000-0004-0000-1400-000005000000}"/>
    <hyperlink ref="B30" r:id="rId7" display="http://www.tclisc.org/index.php/feasibility-and-technical-assistance-grants" xr:uid="{00000000-0004-0000-1400-000006000000}"/>
    <hyperlink ref="B19" r:id="rId8" display="http://www.metrocouncil.org/Transportation/Planning-2/Key-Transportation-Planning-Documents/Transportation-Improvement-Plan-(TIP).aspx" xr:uid="{00000000-0004-0000-1400-000007000000}"/>
    <hyperlink ref="B24" r:id="rId9" display="https://www.minneapolisfed.org/publications/community-dividend/new-markets-tax-credits-the-next-tool-for-communitydevelopment-financing" xr:uid="{00000000-0004-0000-1400-000008000000}"/>
    <hyperlink ref="B37" r:id="rId10" display="http://www.ci.minneapolis.mn.us/cped/rfp/cped_higher_density_home" xr:uid="{00000000-0004-0000-1400-000009000000}"/>
    <hyperlink ref="B31" r:id="rId11" display="http://www.ci.minneapolis.mn.us/cped/housing/WCMS1P-101095" xr:uid="{00000000-0004-0000-1400-00000A000000}"/>
    <hyperlink ref="B25" r:id="rId12" display="http://www.huduser.gov/portal/datasets/lihtc.html" xr:uid="{00000000-0004-0000-1400-00000B000000}"/>
    <hyperlink ref="B29" r:id="rId13" display="http://www.tcclandbank.org/" xr:uid="{00000000-0004-0000-1400-00000C000000}"/>
    <hyperlink ref="B20" r:id="rId14" xr:uid="{00000000-0004-0000-1400-00000D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52"/>
  <sheetViews>
    <sheetView showGridLines="0" view="pageBreakPreview" topLeftCell="B1" zoomScale="120" zoomScaleNormal="100" zoomScaleSheetLayoutView="120" workbookViewId="0">
      <selection activeCell="D46" sqref="D46"/>
    </sheetView>
  </sheetViews>
  <sheetFormatPr defaultRowHeight="13.2"/>
  <cols>
    <col min="2" max="2" width="2.77734375" customWidth="1"/>
    <col min="3" max="3" width="34.44140625" customWidth="1"/>
    <col min="9" max="9" width="12.44140625" customWidth="1"/>
    <col min="10" max="10" width="6.44140625" customWidth="1"/>
  </cols>
  <sheetData>
    <row r="1" spans="2:10">
      <c r="C1" s="470" t="str">
        <f>VLOOKUP($C$4,Main!$B$8:$O$72,14,FALSE)</f>
        <v>FEDERAL</v>
      </c>
    </row>
    <row r="2" spans="2:10" ht="17.399999999999999">
      <c r="B2" s="621" t="str">
        <f>UPPER(C1)&amp;" PROGRAMS"</f>
        <v>FEDERAL PROGRAMS</v>
      </c>
      <c r="C2" s="622"/>
      <c r="D2" s="622"/>
      <c r="E2" s="622"/>
      <c r="F2" s="622"/>
      <c r="G2" s="622"/>
      <c r="H2" s="622"/>
      <c r="I2" s="622"/>
      <c r="J2" s="623"/>
    </row>
    <row r="3" spans="2:10">
      <c r="B3" s="471"/>
      <c r="C3" s="471"/>
      <c r="D3" s="471"/>
      <c r="E3" s="471"/>
      <c r="F3" s="471"/>
      <c r="G3" s="471"/>
      <c r="H3" s="471"/>
      <c r="I3" s="471"/>
      <c r="J3" s="471"/>
    </row>
    <row r="4" spans="2:10" ht="23.25" customHeight="1">
      <c r="B4" s="471"/>
      <c r="C4" s="630" t="s">
        <v>519</v>
      </c>
      <c r="D4" s="630"/>
      <c r="E4" s="630"/>
      <c r="F4" s="630"/>
      <c r="G4" s="630"/>
      <c r="H4" s="630"/>
      <c r="I4" s="630"/>
      <c r="J4" s="471"/>
    </row>
    <row r="5" spans="2:10" ht="12.75" customHeight="1">
      <c r="B5" s="471"/>
      <c r="C5" s="630"/>
      <c r="D5" s="630"/>
      <c r="E5" s="630"/>
      <c r="F5" s="630"/>
      <c r="G5" s="630"/>
      <c r="H5" s="630"/>
      <c r="I5" s="630"/>
      <c r="J5" s="471"/>
    </row>
    <row r="6" spans="2:10" ht="12.75" customHeight="1">
      <c r="B6" s="471"/>
      <c r="C6" s="630"/>
      <c r="D6" s="630"/>
      <c r="E6" s="630"/>
      <c r="F6" s="630"/>
      <c r="G6" s="630"/>
      <c r="H6" s="630"/>
      <c r="I6" s="630"/>
      <c r="J6" s="471"/>
    </row>
    <row r="7" spans="2:10">
      <c r="B7" s="471"/>
      <c r="C7" s="471"/>
      <c r="D7" s="471"/>
      <c r="E7" s="471"/>
      <c r="F7" s="471"/>
      <c r="G7" s="471"/>
      <c r="H7" s="471"/>
      <c r="I7" s="471"/>
      <c r="J7" s="471"/>
    </row>
    <row r="8" spans="2:10" ht="15.6">
      <c r="B8" s="471"/>
      <c r="C8" s="472" t="s">
        <v>610</v>
      </c>
      <c r="D8" s="471"/>
      <c r="E8" s="471"/>
      <c r="F8" s="471"/>
      <c r="G8" s="471"/>
      <c r="H8" s="471"/>
      <c r="I8" s="471"/>
      <c r="J8" s="471"/>
    </row>
    <row r="9" spans="2:10" ht="51" customHeight="1">
      <c r="B9" s="471"/>
      <c r="C9" s="625" t="str">
        <f>VLOOKUP($C$4,Main!$B$8:$N$110,5,FALSE)</f>
        <v>EPA</v>
      </c>
      <c r="D9" s="626"/>
      <c r="E9" s="626"/>
      <c r="F9" s="626"/>
      <c r="G9" s="626"/>
      <c r="H9" s="626"/>
      <c r="I9" s="627"/>
      <c r="J9" s="471"/>
    </row>
    <row r="10" spans="2:10">
      <c r="B10" s="471"/>
      <c r="C10" s="471"/>
      <c r="D10" s="471"/>
      <c r="E10" s="471"/>
      <c r="F10" s="471"/>
      <c r="G10" s="471"/>
      <c r="H10" s="471"/>
      <c r="I10" s="471"/>
      <c r="J10" s="471"/>
    </row>
    <row r="11" spans="2:10" ht="15.6">
      <c r="B11" s="471"/>
      <c r="C11" s="472" t="s">
        <v>611</v>
      </c>
      <c r="D11" s="471"/>
      <c r="E11" s="471"/>
      <c r="F11" s="471"/>
      <c r="G11" s="471"/>
      <c r="H11" s="471"/>
      <c r="I11" s="471"/>
      <c r="J11" s="471"/>
    </row>
    <row r="12" spans="2:10" ht="18.75" customHeight="1">
      <c r="B12" s="471"/>
      <c r="C12" s="625" t="str">
        <f>VLOOKUP($C$4,Main!$B$8:$N$110,3,FALSE)</f>
        <v>Grant</v>
      </c>
      <c r="D12" s="626"/>
      <c r="E12" s="626"/>
      <c r="F12" s="626"/>
      <c r="G12" s="626"/>
      <c r="H12" s="626"/>
      <c r="I12" s="627"/>
      <c r="J12" s="471"/>
    </row>
    <row r="13" spans="2:10">
      <c r="B13" s="471"/>
      <c r="C13" s="471"/>
      <c r="D13" s="471"/>
      <c r="E13" s="471"/>
      <c r="F13" s="471"/>
      <c r="G13" s="471"/>
      <c r="H13" s="471"/>
      <c r="I13" s="471"/>
      <c r="J13" s="471"/>
    </row>
    <row r="14" spans="2:10" ht="15.6">
      <c r="B14" s="471"/>
      <c r="C14" s="472" t="s">
        <v>612</v>
      </c>
      <c r="D14" s="471"/>
      <c r="E14" s="471"/>
      <c r="F14" s="471"/>
      <c r="G14" s="471"/>
      <c r="H14" s="471"/>
      <c r="I14" s="471"/>
      <c r="J14" s="471"/>
    </row>
    <row r="15" spans="2:10" ht="18" customHeight="1">
      <c r="B15" s="471"/>
      <c r="C15" s="625" t="str">
        <f>VLOOKUP($C$4,Main!$B$8:$N$110,2,FALSE)</f>
        <v>Cleanup</v>
      </c>
      <c r="D15" s="626"/>
      <c r="E15" s="626"/>
      <c r="F15" s="626"/>
      <c r="G15" s="626"/>
      <c r="H15" s="626"/>
      <c r="I15" s="627"/>
      <c r="J15" s="471"/>
    </row>
    <row r="16" spans="2:10">
      <c r="B16" s="471"/>
      <c r="C16" s="471"/>
      <c r="D16" s="471"/>
      <c r="E16" s="471"/>
      <c r="F16" s="471"/>
      <c r="G16" s="471"/>
      <c r="H16" s="471"/>
      <c r="I16" s="471"/>
      <c r="J16" s="471"/>
    </row>
    <row r="17" spans="2:10" ht="15.6">
      <c r="B17" s="471"/>
      <c r="C17" s="472" t="s">
        <v>613</v>
      </c>
      <c r="D17" s="471"/>
      <c r="E17" s="471"/>
      <c r="F17" s="471"/>
      <c r="G17" s="471"/>
      <c r="H17" s="471"/>
      <c r="I17" s="471"/>
      <c r="J17" s="471"/>
    </row>
    <row r="18" spans="2:10">
      <c r="B18" s="471"/>
      <c r="C18" s="612" t="str">
        <f>TEXT(VLOOKUP($C$4,Main!$B$8:$N$110,4,FALSE),"$0,000")</f>
        <v>$800,000</v>
      </c>
      <c r="D18" s="613"/>
      <c r="E18" s="613"/>
      <c r="F18" s="613"/>
      <c r="G18" s="613"/>
      <c r="H18" s="613"/>
      <c r="I18" s="614"/>
      <c r="J18" s="471"/>
    </row>
    <row r="19" spans="2:10">
      <c r="B19" s="471"/>
      <c r="C19" s="615"/>
      <c r="D19" s="616"/>
      <c r="E19" s="616"/>
      <c r="F19" s="616"/>
      <c r="G19" s="616"/>
      <c r="H19" s="616"/>
      <c r="I19" s="617"/>
      <c r="J19" s="471"/>
    </row>
    <row r="20" spans="2:10">
      <c r="B20" s="471"/>
      <c r="C20" s="618"/>
      <c r="D20" s="619"/>
      <c r="E20" s="619"/>
      <c r="F20" s="619"/>
      <c r="G20" s="619"/>
      <c r="H20" s="619"/>
      <c r="I20" s="620"/>
      <c r="J20" s="471"/>
    </row>
    <row r="21" spans="2:10">
      <c r="B21" s="471"/>
      <c r="C21" s="471"/>
      <c r="D21" s="471"/>
      <c r="E21" s="471"/>
      <c r="F21" s="471"/>
      <c r="G21" s="471"/>
      <c r="H21" s="471"/>
      <c r="I21" s="471"/>
      <c r="J21" s="471"/>
    </row>
    <row r="22" spans="2:10" ht="15.6">
      <c r="B22" s="471"/>
      <c r="C22" s="472" t="s">
        <v>614</v>
      </c>
      <c r="D22" s="471"/>
      <c r="E22" s="471"/>
      <c r="F22" s="471"/>
      <c r="G22" s="471"/>
      <c r="H22" s="471"/>
      <c r="I22" s="471"/>
      <c r="J22" s="471"/>
    </row>
    <row r="23" spans="2:10">
      <c r="B23" s="471"/>
      <c r="C23" s="612" t="str">
        <f>VLOOKUP($C$4,Main!$B$8:$N$110,8,FALSE)</f>
        <v>Must own the property and cannot be responsible party; 20% matching funds.</v>
      </c>
      <c r="D23" s="613"/>
      <c r="E23" s="613"/>
      <c r="F23" s="613"/>
      <c r="G23" s="613"/>
      <c r="H23" s="613"/>
      <c r="I23" s="614"/>
      <c r="J23" s="471"/>
    </row>
    <row r="24" spans="2:10">
      <c r="B24" s="471"/>
      <c r="C24" s="615"/>
      <c r="D24" s="616"/>
      <c r="E24" s="616"/>
      <c r="F24" s="616"/>
      <c r="G24" s="616"/>
      <c r="H24" s="616"/>
      <c r="I24" s="617"/>
      <c r="J24" s="471"/>
    </row>
    <row r="25" spans="2:10">
      <c r="B25" s="471"/>
      <c r="C25" s="615"/>
      <c r="D25" s="616"/>
      <c r="E25" s="616"/>
      <c r="F25" s="616"/>
      <c r="G25" s="616"/>
      <c r="H25" s="616"/>
      <c r="I25" s="617"/>
      <c r="J25" s="471"/>
    </row>
    <row r="26" spans="2:10">
      <c r="B26" s="471"/>
      <c r="C26" s="615"/>
      <c r="D26" s="616"/>
      <c r="E26" s="616"/>
      <c r="F26" s="616"/>
      <c r="G26" s="616"/>
      <c r="H26" s="616"/>
      <c r="I26" s="617"/>
      <c r="J26" s="471"/>
    </row>
    <row r="27" spans="2:10">
      <c r="B27" s="471"/>
      <c r="C27" s="615"/>
      <c r="D27" s="616"/>
      <c r="E27" s="616"/>
      <c r="F27" s="616"/>
      <c r="G27" s="616"/>
      <c r="H27" s="616"/>
      <c r="I27" s="617"/>
      <c r="J27" s="471"/>
    </row>
    <row r="28" spans="2:10">
      <c r="B28" s="471"/>
      <c r="C28" s="615"/>
      <c r="D28" s="616"/>
      <c r="E28" s="616"/>
      <c r="F28" s="616"/>
      <c r="G28" s="616"/>
      <c r="H28" s="616"/>
      <c r="I28" s="617"/>
      <c r="J28" s="471"/>
    </row>
    <row r="29" spans="2:10">
      <c r="B29" s="471"/>
      <c r="C29" s="615"/>
      <c r="D29" s="616"/>
      <c r="E29" s="616"/>
      <c r="F29" s="616"/>
      <c r="G29" s="616"/>
      <c r="H29" s="616"/>
      <c r="I29" s="617"/>
      <c r="J29" s="471"/>
    </row>
    <row r="30" spans="2:10" ht="25.5" customHeight="1">
      <c r="B30" s="471"/>
      <c r="C30" s="618"/>
      <c r="D30" s="619"/>
      <c r="E30" s="619"/>
      <c r="F30" s="619"/>
      <c r="G30" s="619"/>
      <c r="H30" s="619"/>
      <c r="I30" s="620"/>
      <c r="J30" s="471"/>
    </row>
    <row r="31" spans="2:10">
      <c r="B31" s="471"/>
      <c r="C31" s="471"/>
      <c r="D31" s="471"/>
      <c r="E31" s="471"/>
      <c r="F31" s="471"/>
      <c r="G31" s="471"/>
      <c r="H31" s="471"/>
      <c r="I31" s="471"/>
      <c r="J31" s="471"/>
    </row>
    <row r="32" spans="2:10" ht="15.6">
      <c r="B32" s="471"/>
      <c r="C32" s="472" t="s">
        <v>615</v>
      </c>
      <c r="D32" s="471"/>
      <c r="E32" s="471"/>
      <c r="F32" s="471"/>
      <c r="G32" s="471"/>
      <c r="H32" s="471"/>
      <c r="I32" s="471"/>
      <c r="J32" s="471"/>
    </row>
    <row r="33" spans="2:10">
      <c r="B33" s="471"/>
      <c r="C33" s="612" t="str">
        <f>VLOOKUP($C$4,Main!$B$8:$N$110,7,FALSE)</f>
        <v>Demolitions, cleanup, removal of some abandoned containers and underground petroleum tanks</v>
      </c>
      <c r="D33" s="613"/>
      <c r="E33" s="613"/>
      <c r="F33" s="613"/>
      <c r="G33" s="613"/>
      <c r="H33" s="613"/>
      <c r="I33" s="614"/>
      <c r="J33" s="471"/>
    </row>
    <row r="34" spans="2:10">
      <c r="B34" s="471"/>
      <c r="C34" s="615"/>
      <c r="D34" s="616"/>
      <c r="E34" s="616"/>
      <c r="F34" s="616"/>
      <c r="G34" s="616"/>
      <c r="H34" s="616"/>
      <c r="I34" s="617"/>
      <c r="J34" s="471"/>
    </row>
    <row r="35" spans="2:10">
      <c r="B35" s="471"/>
      <c r="C35" s="615"/>
      <c r="D35" s="616"/>
      <c r="E35" s="616"/>
      <c r="F35" s="616"/>
      <c r="G35" s="616"/>
      <c r="H35" s="616"/>
      <c r="I35" s="617"/>
      <c r="J35" s="471"/>
    </row>
    <row r="36" spans="2:10">
      <c r="B36" s="471"/>
      <c r="C36" s="615"/>
      <c r="D36" s="616"/>
      <c r="E36" s="616"/>
      <c r="F36" s="616"/>
      <c r="G36" s="616"/>
      <c r="H36" s="616"/>
      <c r="I36" s="617"/>
      <c r="J36" s="471"/>
    </row>
    <row r="37" spans="2:10" ht="39" customHeight="1">
      <c r="B37" s="471"/>
      <c r="C37" s="618"/>
      <c r="D37" s="619"/>
      <c r="E37" s="619"/>
      <c r="F37" s="619"/>
      <c r="G37" s="619"/>
      <c r="H37" s="619"/>
      <c r="I37" s="620"/>
      <c r="J37" s="471"/>
    </row>
    <row r="38" spans="2:10">
      <c r="B38" s="471"/>
      <c r="C38" s="471"/>
      <c r="D38" s="471"/>
      <c r="E38" s="471"/>
      <c r="F38" s="471"/>
      <c r="G38" s="471"/>
      <c r="H38" s="471"/>
      <c r="I38" s="471"/>
      <c r="J38" s="471"/>
    </row>
    <row r="39" spans="2:10" ht="15.6">
      <c r="B39" s="471"/>
      <c r="C39" s="472" t="s">
        <v>616</v>
      </c>
      <c r="D39" s="471"/>
      <c r="E39" s="471"/>
      <c r="F39" s="471"/>
      <c r="G39" s="471"/>
      <c r="H39" s="471"/>
      <c r="I39" s="471"/>
      <c r="J39" s="471"/>
    </row>
    <row r="40" spans="2:10" ht="12.75" customHeight="1">
      <c r="B40" s="471"/>
      <c r="C40" s="631" t="str">
        <f>VLOOKUP($C$4,Main!$B$8:$N$110,10,FALSE)</f>
        <v>Local governments, states, redevelopment agencies</v>
      </c>
      <c r="D40" s="632"/>
      <c r="E40" s="632"/>
      <c r="F40" s="632"/>
      <c r="G40" s="632"/>
      <c r="H40" s="632"/>
      <c r="I40" s="633"/>
      <c r="J40" s="471"/>
    </row>
    <row r="41" spans="2:10">
      <c r="B41" s="471"/>
      <c r="C41" s="634"/>
      <c r="D41" s="635"/>
      <c r="E41" s="635"/>
      <c r="F41" s="635"/>
      <c r="G41" s="635"/>
      <c r="H41" s="635"/>
      <c r="I41" s="636"/>
      <c r="J41" s="471"/>
    </row>
    <row r="42" spans="2:10">
      <c r="B42" s="471"/>
      <c r="C42" s="637"/>
      <c r="D42" s="638"/>
      <c r="E42" s="638"/>
      <c r="F42" s="638"/>
      <c r="G42" s="638"/>
      <c r="H42" s="638"/>
      <c r="I42" s="639"/>
      <c r="J42" s="471"/>
    </row>
    <row r="43" spans="2:10">
      <c r="B43" s="471"/>
      <c r="C43" s="471"/>
      <c r="D43" s="471"/>
      <c r="E43" s="471"/>
      <c r="F43" s="471"/>
      <c r="G43" s="471"/>
      <c r="H43" s="471"/>
      <c r="I43" s="471"/>
      <c r="J43" s="471"/>
    </row>
    <row r="44" spans="2:10" ht="15.6">
      <c r="B44" s="471"/>
      <c r="C44" s="624" t="s">
        <v>617</v>
      </c>
      <c r="D44" s="624"/>
      <c r="E44" s="471"/>
      <c r="F44" s="471"/>
      <c r="G44" s="471"/>
      <c r="H44" s="471"/>
      <c r="I44" s="471"/>
      <c r="J44" s="471"/>
    </row>
    <row r="45" spans="2:10" ht="14.4">
      <c r="B45" s="471"/>
      <c r="C45" s="543" t="s">
        <v>618</v>
      </c>
      <c r="D45" s="544" t="str">
        <f>VLOOKUP($C$4,Main!$B$8:$N$110,13,FALSE)</f>
        <v>312-353-2112</v>
      </c>
      <c r="E45" s="544"/>
      <c r="F45" s="544"/>
      <c r="G45" s="544"/>
      <c r="H45" s="544"/>
      <c r="I45" s="545"/>
      <c r="J45" s="471"/>
    </row>
    <row r="46" spans="2:10" ht="14.4">
      <c r="B46" s="471"/>
      <c r="C46" s="546" t="s">
        <v>619</v>
      </c>
      <c r="D46" s="8" t="str">
        <f>VLOOKUP($C$4,Main!$B$8:$N$110,11,FALSE)</f>
        <v>Didier.Matthew@epa.gov</v>
      </c>
      <c r="E46" s="8"/>
      <c r="F46" s="8"/>
      <c r="G46" s="8"/>
      <c r="H46" s="8"/>
      <c r="I46" s="542"/>
      <c r="J46" s="471"/>
    </row>
    <row r="47" spans="2:10" ht="30.75" customHeight="1">
      <c r="B47" s="471"/>
      <c r="C47" s="546" t="s">
        <v>620</v>
      </c>
      <c r="D47" s="628" t="str">
        <f>VLOOKUP($C$4,Main!$B$8:$N$110,12,FALSE)</f>
        <v>https://www.epa.gov/brownfields/types-brownfields-grant-funding</v>
      </c>
      <c r="E47" s="628"/>
      <c r="F47" s="628"/>
      <c r="G47" s="628"/>
      <c r="H47" s="628"/>
      <c r="I47" s="629"/>
      <c r="J47" s="471"/>
    </row>
    <row r="48" spans="2:10" ht="14.4">
      <c r="B48" s="471"/>
      <c r="C48" s="547"/>
      <c r="D48" s="548"/>
      <c r="E48" s="549"/>
      <c r="F48" s="549"/>
      <c r="G48" s="549"/>
      <c r="H48" s="549"/>
      <c r="I48" s="550"/>
      <c r="J48" s="471"/>
    </row>
    <row r="49" spans="2:10" ht="14.4">
      <c r="B49" s="471"/>
      <c r="C49" s="473"/>
      <c r="D49" s="474"/>
      <c r="E49" s="471"/>
      <c r="F49" s="471"/>
      <c r="G49" s="471"/>
      <c r="H49" s="471"/>
      <c r="I49" s="471"/>
      <c r="J49" s="471"/>
    </row>
    <row r="50" spans="2:10" ht="14.4">
      <c r="B50" s="471"/>
      <c r="C50" s="473"/>
      <c r="D50" s="474"/>
      <c r="E50" s="471"/>
      <c r="F50" s="471"/>
      <c r="G50" s="471"/>
      <c r="H50" s="471"/>
      <c r="I50" s="471"/>
      <c r="J50" s="471"/>
    </row>
    <row r="51" spans="2:10">
      <c r="B51" s="471"/>
      <c r="C51" s="471"/>
      <c r="D51" s="471"/>
      <c r="E51" s="471"/>
      <c r="F51" s="471"/>
      <c r="G51" s="471"/>
      <c r="H51" s="471"/>
      <c r="I51" s="471"/>
      <c r="J51" s="471"/>
    </row>
    <row r="52" spans="2:10" ht="17.399999999999999">
      <c r="B52" s="621"/>
      <c r="C52" s="622"/>
      <c r="D52" s="622"/>
      <c r="E52" s="622"/>
      <c r="F52" s="622"/>
      <c r="G52" s="622"/>
      <c r="H52" s="622"/>
      <c r="I52" s="622"/>
      <c r="J52" s="623"/>
    </row>
  </sheetData>
  <mergeCells count="12">
    <mergeCell ref="C18:I20"/>
    <mergeCell ref="B2:J2"/>
    <mergeCell ref="C44:D44"/>
    <mergeCell ref="B52:J52"/>
    <mergeCell ref="C23:I30"/>
    <mergeCell ref="C33:I37"/>
    <mergeCell ref="C9:I9"/>
    <mergeCell ref="D47:I47"/>
    <mergeCell ref="C4:I6"/>
    <mergeCell ref="C40:I42"/>
    <mergeCell ref="C12:I12"/>
    <mergeCell ref="C15:I15"/>
  </mergeCells>
  <conditionalFormatting sqref="B2:J2">
    <cfRule type="expression" dxfId="11" priority="13">
      <formula>$C$1="Met Council"</formula>
    </cfRule>
    <cfRule type="expression" dxfId="10" priority="19">
      <formula>$C$1="Local   Other"</formula>
    </cfRule>
    <cfRule type="expression" dxfId="9" priority="20">
      <formula>$C$1="Regional"</formula>
    </cfRule>
    <cfRule type="expression" dxfId="8" priority="21">
      <formula>$C$1="Local"</formula>
    </cfRule>
    <cfRule type="expression" dxfId="7" priority="22">
      <formula>$C$1="State"</formula>
    </cfRule>
    <cfRule type="expression" dxfId="6" priority="23">
      <formula>$C$1="Federal"</formula>
    </cfRule>
  </conditionalFormatting>
  <conditionalFormatting sqref="B52:J52">
    <cfRule type="expression" dxfId="5" priority="1">
      <formula>$C$1="Met Council"</formula>
    </cfRule>
    <cfRule type="expression" dxfId="4" priority="2">
      <formula>$C$1="Local   Other"</formula>
    </cfRule>
    <cfRule type="expression" dxfId="3" priority="3">
      <formula>$C$1="Regional"</formula>
    </cfRule>
    <cfRule type="expression" dxfId="2" priority="4">
      <formula>$C$1="Local"</formula>
    </cfRule>
    <cfRule type="expression" dxfId="1" priority="5">
      <formula>$C$1="State"</formula>
    </cfRule>
    <cfRule type="expression" dxfId="0" priority="6">
      <formula>$C$1="Federal"</formula>
    </cfRule>
  </conditionalFormatting>
  <printOptions horizontalCentered="1"/>
  <pageMargins left="0.25" right="0.25" top="0.75" bottom="0.75" header="0.3" footer="0.3"/>
  <pageSetup scale="86" fitToWidth="0"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F7BCF07-6AC3-4CC6-91E2-B1BA4BEE0970}">
          <x14:formula1>
            <xm:f>Main!$B$8:$B$71</xm:f>
          </x14:formula1>
          <xm:sqref>C4:I6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M52"/>
  <sheetViews>
    <sheetView showGridLines="0" view="pageBreakPreview" zoomScaleNormal="100" zoomScaleSheetLayoutView="100" workbookViewId="0">
      <selection activeCell="B27" sqref="B27"/>
    </sheetView>
  </sheetViews>
  <sheetFormatPr defaultRowHeight="13.2"/>
  <cols>
    <col min="2" max="2" width="2.77734375" customWidth="1"/>
    <col min="3" max="3" width="34.44140625" customWidth="1"/>
    <col min="9" max="9" width="13" customWidth="1"/>
    <col min="10" max="10" width="7.33203125" customWidth="1"/>
  </cols>
  <sheetData>
    <row r="2" spans="2:13" ht="17.399999999999999">
      <c r="B2" s="643" t="s">
        <v>1038</v>
      </c>
      <c r="C2" s="644"/>
      <c r="D2" s="644"/>
      <c r="E2" s="644"/>
      <c r="F2" s="644"/>
      <c r="G2" s="644"/>
      <c r="H2" s="644"/>
      <c r="I2" s="644"/>
      <c r="J2" s="645"/>
    </row>
    <row r="3" spans="2:13">
      <c r="B3" s="471"/>
      <c r="C3" s="471"/>
      <c r="D3" s="471"/>
      <c r="E3" s="471"/>
      <c r="F3" s="471"/>
      <c r="G3" s="471"/>
      <c r="H3" s="471"/>
      <c r="I3" s="471"/>
      <c r="J3" s="471"/>
    </row>
    <row r="4" spans="2:13" ht="23.25" customHeight="1">
      <c r="B4" s="471"/>
      <c r="C4" s="646" t="s">
        <v>798</v>
      </c>
      <c r="D4" s="647"/>
      <c r="E4" s="647"/>
      <c r="F4" s="647"/>
      <c r="G4" s="647"/>
      <c r="H4" s="647"/>
      <c r="I4" s="648"/>
      <c r="J4" s="471"/>
      <c r="M4" s="469"/>
    </row>
    <row r="5" spans="2:13" ht="12.75" customHeight="1">
      <c r="B5" s="471"/>
      <c r="C5" s="649"/>
      <c r="D5" s="630"/>
      <c r="E5" s="630"/>
      <c r="F5" s="630"/>
      <c r="G5" s="630"/>
      <c r="H5" s="630"/>
      <c r="I5" s="650"/>
      <c r="J5" s="471"/>
      <c r="M5" s="469"/>
    </row>
    <row r="6" spans="2:13" ht="12.75" customHeight="1">
      <c r="B6" s="471"/>
      <c r="C6" s="651"/>
      <c r="D6" s="652"/>
      <c r="E6" s="652"/>
      <c r="F6" s="652"/>
      <c r="G6" s="652"/>
      <c r="H6" s="652"/>
      <c r="I6" s="653"/>
      <c r="J6" s="471"/>
      <c r="M6" s="469"/>
    </row>
    <row r="7" spans="2:13">
      <c r="B7" s="471"/>
      <c r="C7" s="471"/>
      <c r="D7" s="471"/>
      <c r="E7" s="471"/>
      <c r="F7" s="471"/>
      <c r="G7" s="471"/>
      <c r="H7" s="471"/>
      <c r="I7" s="471"/>
      <c r="J7" s="471"/>
    </row>
    <row r="8" spans="2:13" ht="15.6">
      <c r="B8" s="471"/>
      <c r="C8" s="472" t="s">
        <v>610</v>
      </c>
      <c r="D8" s="471"/>
      <c r="E8" s="471"/>
      <c r="F8" s="471"/>
      <c r="G8" s="471"/>
      <c r="H8" s="471"/>
      <c r="I8" s="471"/>
      <c r="J8" s="471"/>
    </row>
    <row r="9" spans="2:13" ht="28.5" customHeight="1">
      <c r="B9" s="471"/>
      <c r="C9" s="654" t="str">
        <f>VLOOKUP($C$4,Main!$B$8:$N$110,5,FALSE)</f>
        <v>Local Government</v>
      </c>
      <c r="D9" s="655"/>
      <c r="E9" s="655"/>
      <c r="F9" s="655"/>
      <c r="G9" s="655"/>
      <c r="H9" s="655"/>
      <c r="I9" s="656"/>
      <c r="J9" s="471"/>
    </row>
    <row r="10" spans="2:13">
      <c r="B10" s="471"/>
      <c r="C10" s="471"/>
      <c r="D10" s="471"/>
      <c r="E10" s="471"/>
      <c r="F10" s="471"/>
      <c r="G10" s="471"/>
      <c r="H10" s="471"/>
      <c r="I10" s="471"/>
      <c r="J10" s="471"/>
    </row>
    <row r="11" spans="2:13" ht="15.6">
      <c r="B11" s="471"/>
      <c r="C11" s="472" t="s">
        <v>611</v>
      </c>
      <c r="D11" s="471"/>
      <c r="E11" s="471"/>
      <c r="F11" s="471"/>
      <c r="G11" s="471"/>
      <c r="H11" s="471"/>
      <c r="I11" s="471"/>
      <c r="J11" s="471"/>
    </row>
    <row r="12" spans="2:13" ht="23.25" customHeight="1">
      <c r="B12" s="471"/>
      <c r="C12" s="657" t="str">
        <f>VLOOKUP($C$4,Main!$B$16:$N$110,3,FALSE)</f>
        <v>Value Capture</v>
      </c>
      <c r="D12" s="658"/>
      <c r="E12" s="658"/>
      <c r="F12" s="658"/>
      <c r="G12" s="658"/>
      <c r="H12" s="658"/>
      <c r="I12" s="659"/>
      <c r="J12" s="471"/>
    </row>
    <row r="13" spans="2:13">
      <c r="B13" s="471"/>
      <c r="C13" s="471"/>
      <c r="D13" s="471"/>
      <c r="E13" s="471"/>
      <c r="F13" s="471"/>
      <c r="G13" s="471"/>
      <c r="H13" s="471"/>
      <c r="I13" s="471"/>
      <c r="J13" s="471"/>
    </row>
    <row r="14" spans="2:13" ht="15.6">
      <c r="B14" s="471"/>
      <c r="C14" s="472" t="s">
        <v>612</v>
      </c>
      <c r="D14" s="471"/>
      <c r="E14" s="471"/>
      <c r="F14" s="471"/>
      <c r="G14" s="471"/>
      <c r="H14" s="471"/>
      <c r="I14" s="471"/>
      <c r="J14" s="471"/>
    </row>
    <row r="15" spans="2:13" ht="22.5" customHeight="1">
      <c r="B15" s="471"/>
      <c r="C15" s="657" t="str">
        <f>VLOOKUP($C$4,Main!$B$16:$N$110,2,FALSE)</f>
        <v>Development</v>
      </c>
      <c r="D15" s="658"/>
      <c r="E15" s="658"/>
      <c r="F15" s="658"/>
      <c r="G15" s="658"/>
      <c r="H15" s="658"/>
      <c r="I15" s="659"/>
      <c r="J15" s="471"/>
    </row>
    <row r="16" spans="2:13">
      <c r="B16" s="471"/>
      <c r="C16" s="471"/>
      <c r="D16" s="471"/>
      <c r="E16" s="471"/>
      <c r="F16" s="471"/>
      <c r="G16" s="471"/>
      <c r="H16" s="471"/>
      <c r="I16" s="471"/>
      <c r="J16" s="471"/>
    </row>
    <row r="17" spans="2:10" ht="15.6">
      <c r="B17" s="471"/>
      <c r="C17" s="472" t="s">
        <v>613</v>
      </c>
      <c r="D17" s="471"/>
      <c r="E17" s="471"/>
      <c r="F17" s="471"/>
      <c r="G17" s="471"/>
      <c r="H17" s="471"/>
      <c r="I17" s="471"/>
      <c r="J17" s="471"/>
    </row>
    <row r="18" spans="2:10">
      <c r="B18" s="471"/>
      <c r="C18" s="612" t="str">
        <f>TEXT(VLOOKUP($C$4,Main!$B$16:$N$110,4,FALSE),"$0,000")</f>
        <v>Varies</v>
      </c>
      <c r="D18" s="613"/>
      <c r="E18" s="613"/>
      <c r="F18" s="613"/>
      <c r="G18" s="613"/>
      <c r="H18" s="613"/>
      <c r="I18" s="614"/>
      <c r="J18" s="471"/>
    </row>
    <row r="19" spans="2:10">
      <c r="B19" s="471"/>
      <c r="C19" s="615"/>
      <c r="D19" s="616"/>
      <c r="E19" s="616"/>
      <c r="F19" s="616"/>
      <c r="G19" s="616"/>
      <c r="H19" s="616"/>
      <c r="I19" s="617"/>
      <c r="J19" s="471"/>
    </row>
    <row r="20" spans="2:10">
      <c r="B20" s="471"/>
      <c r="C20" s="618"/>
      <c r="D20" s="619"/>
      <c r="E20" s="619"/>
      <c r="F20" s="619"/>
      <c r="G20" s="619"/>
      <c r="H20" s="619"/>
      <c r="I20" s="620"/>
      <c r="J20" s="471"/>
    </row>
    <row r="21" spans="2:10">
      <c r="B21" s="471"/>
      <c r="C21" s="471"/>
      <c r="D21" s="471"/>
      <c r="E21" s="471"/>
      <c r="F21" s="471"/>
      <c r="G21" s="471"/>
      <c r="H21" s="471"/>
      <c r="I21" s="471"/>
      <c r="J21" s="471"/>
    </row>
    <row r="22" spans="2:10" ht="15.6">
      <c r="B22" s="471"/>
      <c r="C22" s="472" t="s">
        <v>614</v>
      </c>
      <c r="D22" s="471"/>
      <c r="E22" s="471"/>
      <c r="F22" s="471"/>
      <c r="G22" s="471"/>
      <c r="H22" s="471"/>
      <c r="I22" s="471"/>
      <c r="J22" s="471"/>
    </row>
    <row r="23" spans="2:10">
      <c r="B23" s="471"/>
      <c r="C23" s="612" t="str">
        <f>VLOOKUP($C$4,Main!$B$16:$N$110,8,FALSE)</f>
        <v>Full or partial exemption form real estate taxes for a limited time period.</v>
      </c>
      <c r="D23" s="613"/>
      <c r="E23" s="613"/>
      <c r="F23" s="613"/>
      <c r="G23" s="613"/>
      <c r="H23" s="613"/>
      <c r="I23" s="614"/>
      <c r="J23" s="471"/>
    </row>
    <row r="24" spans="2:10">
      <c r="B24" s="471"/>
      <c r="C24" s="615"/>
      <c r="D24" s="616"/>
      <c r="E24" s="616"/>
      <c r="F24" s="616"/>
      <c r="G24" s="616"/>
      <c r="H24" s="616"/>
      <c r="I24" s="617"/>
      <c r="J24" s="471"/>
    </row>
    <row r="25" spans="2:10">
      <c r="B25" s="471"/>
      <c r="C25" s="615"/>
      <c r="D25" s="616"/>
      <c r="E25" s="616"/>
      <c r="F25" s="616"/>
      <c r="G25" s="616"/>
      <c r="H25" s="616"/>
      <c r="I25" s="617"/>
      <c r="J25" s="471"/>
    </row>
    <row r="26" spans="2:10">
      <c r="B26" s="471"/>
      <c r="C26" s="615"/>
      <c r="D26" s="616"/>
      <c r="E26" s="616"/>
      <c r="F26" s="616"/>
      <c r="G26" s="616"/>
      <c r="H26" s="616"/>
      <c r="I26" s="617"/>
      <c r="J26" s="471"/>
    </row>
    <row r="27" spans="2:10">
      <c r="B27" s="471"/>
      <c r="C27" s="615"/>
      <c r="D27" s="616"/>
      <c r="E27" s="616"/>
      <c r="F27" s="616"/>
      <c r="G27" s="616"/>
      <c r="H27" s="616"/>
      <c r="I27" s="617"/>
      <c r="J27" s="471"/>
    </row>
    <row r="28" spans="2:10">
      <c r="B28" s="471"/>
      <c r="C28" s="615"/>
      <c r="D28" s="616"/>
      <c r="E28" s="616"/>
      <c r="F28" s="616"/>
      <c r="G28" s="616"/>
      <c r="H28" s="616"/>
      <c r="I28" s="617"/>
      <c r="J28" s="471"/>
    </row>
    <row r="29" spans="2:10">
      <c r="B29" s="471"/>
      <c r="C29" s="615"/>
      <c r="D29" s="616"/>
      <c r="E29" s="616"/>
      <c r="F29" s="616"/>
      <c r="G29" s="616"/>
      <c r="H29" s="616"/>
      <c r="I29" s="617"/>
      <c r="J29" s="471"/>
    </row>
    <row r="30" spans="2:10" ht="24.75" customHeight="1">
      <c r="B30" s="471"/>
      <c r="C30" s="618"/>
      <c r="D30" s="619"/>
      <c r="E30" s="619"/>
      <c r="F30" s="619"/>
      <c r="G30" s="619"/>
      <c r="H30" s="619"/>
      <c r="I30" s="620"/>
      <c r="J30" s="471"/>
    </row>
    <row r="31" spans="2:10">
      <c r="B31" s="471"/>
      <c r="C31" s="471"/>
      <c r="D31" s="471"/>
      <c r="E31" s="471"/>
      <c r="F31" s="471"/>
      <c r="G31" s="471"/>
      <c r="H31" s="471"/>
      <c r="I31" s="471"/>
      <c r="J31" s="471"/>
    </row>
    <row r="32" spans="2:10" ht="15.6">
      <c r="B32" s="471"/>
      <c r="C32" s="472" t="s">
        <v>615</v>
      </c>
      <c r="D32" s="471"/>
      <c r="E32" s="471"/>
      <c r="F32" s="471"/>
      <c r="G32" s="471"/>
      <c r="H32" s="471"/>
      <c r="I32" s="471"/>
      <c r="J32" s="471"/>
    </row>
    <row r="33" spans="2:10">
      <c r="B33" s="471"/>
      <c r="C33" s="612" t="str">
        <f>VLOOKUP($C$4,Main!$B$16:$N$110,7,FALSE)</f>
        <v>Flexible: infrastructure, housing, redevelopment</v>
      </c>
      <c r="D33" s="613"/>
      <c r="E33" s="613"/>
      <c r="F33" s="613"/>
      <c r="G33" s="613"/>
      <c r="H33" s="613"/>
      <c r="I33" s="614"/>
      <c r="J33" s="471"/>
    </row>
    <row r="34" spans="2:10">
      <c r="B34" s="471"/>
      <c r="C34" s="615"/>
      <c r="D34" s="616"/>
      <c r="E34" s="616"/>
      <c r="F34" s="616"/>
      <c r="G34" s="616"/>
      <c r="H34" s="616"/>
      <c r="I34" s="617"/>
      <c r="J34" s="471"/>
    </row>
    <row r="35" spans="2:10">
      <c r="B35" s="471"/>
      <c r="C35" s="615"/>
      <c r="D35" s="616"/>
      <c r="E35" s="616"/>
      <c r="F35" s="616"/>
      <c r="G35" s="616"/>
      <c r="H35" s="616"/>
      <c r="I35" s="617"/>
      <c r="J35" s="471"/>
    </row>
    <row r="36" spans="2:10">
      <c r="B36" s="471"/>
      <c r="C36" s="615"/>
      <c r="D36" s="616"/>
      <c r="E36" s="616"/>
      <c r="F36" s="616"/>
      <c r="G36" s="616"/>
      <c r="H36" s="616"/>
      <c r="I36" s="617"/>
      <c r="J36" s="471"/>
    </row>
    <row r="37" spans="2:10" ht="25.5" customHeight="1">
      <c r="B37" s="471"/>
      <c r="C37" s="618"/>
      <c r="D37" s="619"/>
      <c r="E37" s="619"/>
      <c r="F37" s="619"/>
      <c r="G37" s="619"/>
      <c r="H37" s="619"/>
      <c r="I37" s="620"/>
      <c r="J37" s="471"/>
    </row>
    <row r="38" spans="2:10">
      <c r="B38" s="471"/>
      <c r="C38" s="471"/>
      <c r="D38" s="471"/>
      <c r="E38" s="471"/>
      <c r="F38" s="471"/>
      <c r="G38" s="471"/>
      <c r="H38" s="471"/>
      <c r="I38" s="471"/>
      <c r="J38" s="471"/>
    </row>
    <row r="39" spans="2:10" ht="15.6">
      <c r="B39" s="471"/>
      <c r="C39" s="472" t="s">
        <v>1245</v>
      </c>
      <c r="D39" s="471"/>
      <c r="E39" s="471"/>
      <c r="F39" s="471"/>
      <c r="G39" s="471"/>
      <c r="H39" s="471"/>
      <c r="I39" s="471"/>
      <c r="J39" s="471"/>
    </row>
    <row r="40" spans="2:10">
      <c r="B40" s="471"/>
      <c r="C40" s="612"/>
      <c r="D40" s="613"/>
      <c r="E40" s="613"/>
      <c r="F40" s="613"/>
      <c r="G40" s="613"/>
      <c r="H40" s="613"/>
      <c r="I40" s="614"/>
      <c r="J40" s="471"/>
    </row>
    <row r="41" spans="2:10">
      <c r="B41" s="471"/>
      <c r="C41" s="615"/>
      <c r="D41" s="616"/>
      <c r="E41" s="616"/>
      <c r="F41" s="616"/>
      <c r="G41" s="616"/>
      <c r="H41" s="616"/>
      <c r="I41" s="617"/>
      <c r="J41" s="471"/>
    </row>
    <row r="42" spans="2:10">
      <c r="B42" s="471"/>
      <c r="C42" s="615"/>
      <c r="D42" s="616"/>
      <c r="E42" s="616"/>
      <c r="F42" s="616"/>
      <c r="G42" s="616"/>
      <c r="H42" s="616"/>
      <c r="I42" s="617"/>
      <c r="J42" s="471"/>
    </row>
    <row r="43" spans="2:10" ht="15.75" customHeight="1">
      <c r="B43" s="471"/>
      <c r="C43" s="615"/>
      <c r="D43" s="616"/>
      <c r="E43" s="616"/>
      <c r="F43" s="616"/>
      <c r="G43" s="616"/>
      <c r="H43" s="616"/>
      <c r="I43" s="617"/>
      <c r="J43" s="471"/>
    </row>
    <row r="44" spans="2:10" ht="15" customHeight="1">
      <c r="B44" s="471"/>
      <c r="C44" s="615"/>
      <c r="D44" s="616"/>
      <c r="E44" s="616"/>
      <c r="F44" s="616"/>
      <c r="G44" s="616"/>
      <c r="H44" s="616"/>
      <c r="I44" s="617"/>
      <c r="J44" s="471"/>
    </row>
    <row r="45" spans="2:10" ht="15" customHeight="1">
      <c r="B45" s="471"/>
      <c r="C45" s="615"/>
      <c r="D45" s="616"/>
      <c r="E45" s="616"/>
      <c r="F45" s="616"/>
      <c r="G45" s="616"/>
      <c r="H45" s="616"/>
      <c r="I45" s="617"/>
      <c r="J45" s="471"/>
    </row>
    <row r="46" spans="2:10" ht="30" customHeight="1">
      <c r="B46" s="471"/>
      <c r="C46" s="615"/>
      <c r="D46" s="616"/>
      <c r="E46" s="616"/>
      <c r="F46" s="616"/>
      <c r="G46" s="616"/>
      <c r="H46" s="616"/>
      <c r="I46" s="617"/>
      <c r="J46" s="471"/>
    </row>
    <row r="47" spans="2:10" ht="15" customHeight="1">
      <c r="B47" s="471"/>
      <c r="C47" s="615"/>
      <c r="D47" s="616"/>
      <c r="E47" s="616"/>
      <c r="F47" s="616"/>
      <c r="G47" s="616"/>
      <c r="H47" s="616"/>
      <c r="I47" s="617"/>
      <c r="J47" s="471"/>
    </row>
    <row r="48" spans="2:10" ht="15" customHeight="1">
      <c r="B48" s="471"/>
      <c r="C48" s="615"/>
      <c r="D48" s="616"/>
      <c r="E48" s="616"/>
      <c r="F48" s="616"/>
      <c r="G48" s="616"/>
      <c r="H48" s="616"/>
      <c r="I48" s="617"/>
      <c r="J48" s="471"/>
    </row>
    <row r="49" spans="2:10" ht="15" customHeight="1">
      <c r="B49" s="471"/>
      <c r="C49" s="615"/>
      <c r="D49" s="616"/>
      <c r="E49" s="616"/>
      <c r="F49" s="616"/>
      <c r="G49" s="616"/>
      <c r="H49" s="616"/>
      <c r="I49" s="617"/>
      <c r="J49" s="471"/>
    </row>
    <row r="50" spans="2:10" ht="15" customHeight="1">
      <c r="B50" s="471"/>
      <c r="C50" s="618"/>
      <c r="D50" s="619"/>
      <c r="E50" s="619"/>
      <c r="F50" s="619"/>
      <c r="G50" s="619"/>
      <c r="H50" s="619"/>
      <c r="I50" s="620"/>
      <c r="J50" s="471"/>
    </row>
    <row r="51" spans="2:10">
      <c r="B51" s="471"/>
      <c r="C51" s="471"/>
      <c r="D51" s="471"/>
      <c r="E51" s="471"/>
      <c r="F51" s="471"/>
      <c r="G51" s="471"/>
      <c r="H51" s="471"/>
      <c r="I51" s="471"/>
      <c r="J51" s="471"/>
    </row>
    <row r="52" spans="2:10" ht="17.399999999999999">
      <c r="B52" s="640"/>
      <c r="C52" s="641"/>
      <c r="D52" s="641"/>
      <c r="E52" s="641"/>
      <c r="F52" s="641"/>
      <c r="G52" s="641"/>
      <c r="H52" s="641"/>
      <c r="I52" s="641"/>
      <c r="J52" s="642"/>
    </row>
  </sheetData>
  <mergeCells count="10">
    <mergeCell ref="B52:J52"/>
    <mergeCell ref="C40:I50"/>
    <mergeCell ref="B2:J2"/>
    <mergeCell ref="C18:I20"/>
    <mergeCell ref="C23:I30"/>
    <mergeCell ref="C33:I37"/>
    <mergeCell ref="C4:I6"/>
    <mergeCell ref="C9:I9"/>
    <mergeCell ref="C12:I12"/>
    <mergeCell ref="C15:I15"/>
  </mergeCells>
  <printOptions horizontalCentered="1"/>
  <pageMargins left="0.25" right="0.25" top="0.75" bottom="0.75" header="0.3" footer="0.3"/>
  <pageSetup scale="89" fitToWidth="0"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Main!$B$72:$B$79</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45"/>
  <sheetViews>
    <sheetView tabSelected="1" zoomScale="170" zoomScaleNormal="170" workbookViewId="0">
      <pane xSplit="2" ySplit="7" topLeftCell="G12" activePane="bottomRight" state="frozen"/>
      <selection activeCell="B27" sqref="B27"/>
      <selection pane="topRight" activeCell="B27" sqref="B27"/>
      <selection pane="bottomLeft" activeCell="B27" sqref="B27"/>
      <selection pane="bottomRight" activeCell="B7" sqref="B7"/>
    </sheetView>
  </sheetViews>
  <sheetFormatPr defaultColWidth="0" defaultRowHeight="13.2" zeroHeight="1"/>
  <cols>
    <col min="1" max="1" width="15.109375" style="486" customWidth="1"/>
    <col min="2" max="2" width="12.77734375" style="243" customWidth="1"/>
    <col min="3" max="3" width="11.33203125" customWidth="1"/>
    <col min="4" max="4" width="11" customWidth="1"/>
    <col min="5" max="5" width="12.33203125" style="39" customWidth="1"/>
    <col min="6" max="6" width="17.6640625" bestFit="1" customWidth="1"/>
    <col min="7" max="7" width="21.6640625" style="160" customWidth="1"/>
    <col min="8" max="8" width="19.77734375" style="486" customWidth="1"/>
    <col min="9" max="9" width="22.77734375" customWidth="1"/>
    <col min="10" max="10" width="15.109375" style="4" customWidth="1"/>
    <col min="11" max="11" width="19.109375" customWidth="1"/>
    <col min="12" max="12" width="15" customWidth="1"/>
    <col min="13" max="13" width="16.44140625" style="4" customWidth="1"/>
    <col min="14" max="14" width="19.109375" style="4" bestFit="1" customWidth="1"/>
    <col min="15" max="16" width="8.77734375" customWidth="1"/>
    <col min="17" max="16384" width="8.77734375" hidden="1"/>
  </cols>
  <sheetData>
    <row r="1" spans="1:16" ht="13.8">
      <c r="A1" s="504" t="s">
        <v>1257</v>
      </c>
      <c r="B1" s="505"/>
      <c r="C1" s="506"/>
      <c r="D1" s="506"/>
      <c r="E1" s="507"/>
      <c r="F1" s="176"/>
      <c r="G1" s="508"/>
      <c r="H1" s="506"/>
      <c r="I1" s="176"/>
      <c r="J1" s="509"/>
      <c r="K1" s="176"/>
      <c r="L1" s="176"/>
      <c r="M1" s="509"/>
      <c r="N1" s="509"/>
      <c r="O1" s="176"/>
      <c r="P1" s="176"/>
    </row>
    <row r="2" spans="1:16" s="486" customFormat="1" ht="6" customHeight="1">
      <c r="A2" s="176"/>
      <c r="B2" s="505"/>
      <c r="C2" s="176"/>
      <c r="D2" s="176"/>
      <c r="E2" s="510"/>
      <c r="F2" s="176"/>
      <c r="G2" s="511"/>
      <c r="H2" s="176"/>
      <c r="I2" s="176"/>
      <c r="J2" s="509"/>
      <c r="K2" s="176"/>
      <c r="L2" s="176"/>
      <c r="M2" s="509"/>
      <c r="N2" s="509"/>
      <c r="O2" s="176"/>
      <c r="P2" s="176"/>
    </row>
    <row r="3" spans="1:16" ht="13.8">
      <c r="A3" s="660" t="s">
        <v>1058</v>
      </c>
      <c r="B3" s="661"/>
      <c r="C3" s="661"/>
      <c r="D3" s="661"/>
      <c r="E3" s="661"/>
      <c r="F3" s="661"/>
      <c r="G3" s="661"/>
      <c r="H3" s="661"/>
      <c r="I3" s="661"/>
      <c r="J3" s="661"/>
      <c r="K3" s="661"/>
      <c r="L3" s="661"/>
      <c r="M3" s="661"/>
      <c r="N3" s="661"/>
      <c r="O3" s="661"/>
      <c r="P3" s="176"/>
    </row>
    <row r="4" spans="1:16" ht="15.6" customHeight="1">
      <c r="A4" s="666" t="s">
        <v>830</v>
      </c>
      <c r="B4" s="667"/>
      <c r="C4" s="668"/>
      <c r="D4" s="669" t="s">
        <v>831</v>
      </c>
      <c r="E4" s="670"/>
      <c r="F4" s="671"/>
      <c r="G4" s="674" t="s">
        <v>1046</v>
      </c>
      <c r="H4" s="675"/>
      <c r="I4" s="676"/>
      <c r="J4" s="672" t="s">
        <v>971</v>
      </c>
      <c r="K4" s="672"/>
      <c r="L4" s="673"/>
      <c r="M4" s="662" t="s">
        <v>832</v>
      </c>
      <c r="N4" s="663"/>
      <c r="O4" s="664"/>
      <c r="P4" s="176"/>
    </row>
    <row r="5" spans="1:16" s="486" customFormat="1" ht="15" hidden="1" customHeight="1">
      <c r="A5" s="665" t="s">
        <v>833</v>
      </c>
      <c r="B5" s="663"/>
      <c r="C5" s="664"/>
      <c r="D5" s="176"/>
      <c r="E5" s="176"/>
      <c r="F5" s="176"/>
      <c r="G5" s="511"/>
      <c r="H5" s="176"/>
      <c r="I5" s="176"/>
      <c r="J5" s="509"/>
      <c r="K5" s="176"/>
      <c r="L5" s="176"/>
      <c r="M5" s="509"/>
      <c r="N5" s="509"/>
      <c r="O5" s="176"/>
      <c r="P5" s="176"/>
    </row>
    <row r="6" spans="1:16">
      <c r="A6" s="176"/>
      <c r="B6" s="176"/>
      <c r="C6" s="176"/>
      <c r="D6" s="176"/>
      <c r="E6" s="510"/>
      <c r="F6" s="176"/>
      <c r="G6" s="511"/>
      <c r="H6" s="176"/>
      <c r="I6" s="176"/>
      <c r="J6" s="509"/>
      <c r="K6" s="176"/>
      <c r="L6" s="176"/>
      <c r="M6" s="509"/>
      <c r="N6" s="509"/>
      <c r="O6" s="176"/>
      <c r="P6" s="176"/>
    </row>
    <row r="7" spans="1:16" s="274" customFormat="1" ht="17.399999999999999" customHeight="1">
      <c r="A7" s="283" t="s">
        <v>1065</v>
      </c>
      <c r="B7" s="283" t="s">
        <v>788</v>
      </c>
      <c r="C7" s="283" t="s">
        <v>587</v>
      </c>
      <c r="D7" s="283" t="s">
        <v>517</v>
      </c>
      <c r="E7" s="286" t="s">
        <v>588</v>
      </c>
      <c r="F7" s="283" t="s">
        <v>791</v>
      </c>
      <c r="G7" s="283" t="s">
        <v>508</v>
      </c>
      <c r="H7" s="283" t="s">
        <v>789</v>
      </c>
      <c r="I7" s="283" t="s">
        <v>790</v>
      </c>
      <c r="J7" s="378" t="s">
        <v>546</v>
      </c>
      <c r="K7" s="281" t="s">
        <v>604</v>
      </c>
      <c r="L7" s="283" t="s">
        <v>608</v>
      </c>
      <c r="M7" s="283" t="s">
        <v>607</v>
      </c>
      <c r="N7" s="283" t="s">
        <v>603</v>
      </c>
      <c r="O7" s="283" t="s">
        <v>794</v>
      </c>
    </row>
    <row r="8" spans="1:16" ht="165" customHeight="1">
      <c r="A8" s="499" t="s">
        <v>830</v>
      </c>
      <c r="B8" s="593" t="s">
        <v>519</v>
      </c>
      <c r="C8" s="587" t="s">
        <v>589</v>
      </c>
      <c r="D8" s="587" t="s">
        <v>358</v>
      </c>
      <c r="E8" s="259">
        <v>800000</v>
      </c>
      <c r="F8" s="262" t="s">
        <v>625</v>
      </c>
      <c r="G8" s="383" t="s">
        <v>1119</v>
      </c>
      <c r="H8" s="261" t="s">
        <v>11</v>
      </c>
      <c r="I8" s="261" t="s">
        <v>10</v>
      </c>
      <c r="J8" s="350" t="s">
        <v>568</v>
      </c>
      <c r="K8" s="261" t="s">
        <v>9</v>
      </c>
      <c r="L8" s="264" t="s">
        <v>664</v>
      </c>
      <c r="M8" s="264" t="s">
        <v>666</v>
      </c>
      <c r="N8" s="263" t="s">
        <v>1250</v>
      </c>
      <c r="O8" s="384" t="s">
        <v>1091</v>
      </c>
    </row>
    <row r="9" spans="1:16" ht="165" customHeight="1">
      <c r="A9" s="499" t="s">
        <v>830</v>
      </c>
      <c r="B9" s="593" t="s">
        <v>521</v>
      </c>
      <c r="C9" s="587" t="s">
        <v>589</v>
      </c>
      <c r="D9" s="587" t="s">
        <v>358</v>
      </c>
      <c r="E9" s="259">
        <v>300000</v>
      </c>
      <c r="F9" s="258" t="s">
        <v>7</v>
      </c>
      <c r="G9" s="383" t="s">
        <v>538</v>
      </c>
      <c r="H9" s="261" t="s">
        <v>15</v>
      </c>
      <c r="I9" s="261" t="s">
        <v>14</v>
      </c>
      <c r="J9" s="261" t="s">
        <v>1100</v>
      </c>
      <c r="K9" s="261" t="s">
        <v>13</v>
      </c>
      <c r="L9" s="264" t="s">
        <v>664</v>
      </c>
      <c r="M9" s="264" t="s">
        <v>667</v>
      </c>
      <c r="N9" s="266" t="s">
        <v>1250</v>
      </c>
      <c r="O9" s="384" t="s">
        <v>1091</v>
      </c>
    </row>
    <row r="10" spans="1:16" ht="165" customHeight="1">
      <c r="A10" s="499" t="s">
        <v>830</v>
      </c>
      <c r="B10" s="593" t="s">
        <v>520</v>
      </c>
      <c r="C10" s="587" t="s">
        <v>589</v>
      </c>
      <c r="D10" s="587" t="s">
        <v>358</v>
      </c>
      <c r="E10" s="259">
        <v>1000000</v>
      </c>
      <c r="F10" s="258" t="s">
        <v>7</v>
      </c>
      <c r="G10" s="383" t="s">
        <v>537</v>
      </c>
      <c r="H10" s="261" t="s">
        <v>11</v>
      </c>
      <c r="I10" s="261" t="s">
        <v>19</v>
      </c>
      <c r="J10" s="261" t="s">
        <v>1100</v>
      </c>
      <c r="K10" s="261" t="s">
        <v>18</v>
      </c>
      <c r="L10" s="264" t="s">
        <v>664</v>
      </c>
      <c r="M10" s="264" t="s">
        <v>666</v>
      </c>
      <c r="N10" s="266" t="s">
        <v>1250</v>
      </c>
      <c r="O10" s="384" t="s">
        <v>1091</v>
      </c>
    </row>
    <row r="11" spans="1:16" ht="165" customHeight="1">
      <c r="A11" s="499" t="s">
        <v>830</v>
      </c>
      <c r="B11" s="594" t="s">
        <v>748</v>
      </c>
      <c r="C11" s="587" t="s">
        <v>598</v>
      </c>
      <c r="D11" s="587" t="s">
        <v>358</v>
      </c>
      <c r="E11" s="269" t="s">
        <v>835</v>
      </c>
      <c r="F11" s="258" t="s">
        <v>21</v>
      </c>
      <c r="G11" s="383" t="s">
        <v>834</v>
      </c>
      <c r="H11" s="261" t="s">
        <v>24</v>
      </c>
      <c r="I11" s="261" t="s">
        <v>23</v>
      </c>
      <c r="J11" s="261" t="s">
        <v>1083</v>
      </c>
      <c r="K11" s="261" t="s">
        <v>22</v>
      </c>
      <c r="L11" s="264" t="s">
        <v>1246</v>
      </c>
      <c r="M11" s="264" t="s">
        <v>670</v>
      </c>
      <c r="N11" s="271" t="s">
        <v>669</v>
      </c>
      <c r="O11" s="384" t="s">
        <v>1091</v>
      </c>
    </row>
    <row r="12" spans="1:16" s="512" customFormat="1" ht="165" customHeight="1">
      <c r="A12" s="499" t="s">
        <v>830</v>
      </c>
      <c r="B12" s="594" t="s">
        <v>1052</v>
      </c>
      <c r="C12" s="587" t="s">
        <v>1198</v>
      </c>
      <c r="D12" s="587" t="s">
        <v>792</v>
      </c>
      <c r="E12" s="271" t="s">
        <v>793</v>
      </c>
      <c r="F12" s="258" t="s">
        <v>1069</v>
      </c>
      <c r="G12" s="517" t="s">
        <v>793</v>
      </c>
      <c r="H12" s="261" t="s">
        <v>1078</v>
      </c>
      <c r="I12" s="261" t="s">
        <v>1070</v>
      </c>
      <c r="J12" s="261" t="s">
        <v>1083</v>
      </c>
      <c r="K12" s="261" t="s">
        <v>1072</v>
      </c>
      <c r="L12" s="269" t="s">
        <v>708</v>
      </c>
      <c r="M12" s="264" t="s">
        <v>1260</v>
      </c>
      <c r="N12" s="271" t="s">
        <v>708</v>
      </c>
      <c r="O12" s="384" t="s">
        <v>1091</v>
      </c>
    </row>
    <row r="13" spans="1:16" s="512" customFormat="1" ht="165" customHeight="1">
      <c r="A13" s="499" t="s">
        <v>830</v>
      </c>
      <c r="B13" s="595" t="s">
        <v>769</v>
      </c>
      <c r="C13" s="587" t="s">
        <v>590</v>
      </c>
      <c r="D13" s="587" t="s">
        <v>792</v>
      </c>
      <c r="E13" s="271" t="s">
        <v>793</v>
      </c>
      <c r="F13" s="258" t="s">
        <v>1069</v>
      </c>
      <c r="G13" s="517" t="s">
        <v>793</v>
      </c>
      <c r="H13" s="261" t="s">
        <v>1120</v>
      </c>
      <c r="I13" s="261" t="s">
        <v>1071</v>
      </c>
      <c r="J13" s="261" t="s">
        <v>1121</v>
      </c>
      <c r="K13" s="261" t="s">
        <v>1073</v>
      </c>
      <c r="L13" s="269" t="s">
        <v>708</v>
      </c>
      <c r="M13" s="264" t="s">
        <v>1104</v>
      </c>
      <c r="N13" s="271" t="s">
        <v>708</v>
      </c>
      <c r="O13" s="384" t="s">
        <v>1091</v>
      </c>
    </row>
    <row r="14" spans="1:16" s="512" customFormat="1" ht="165" customHeight="1">
      <c r="A14" s="499" t="s">
        <v>830</v>
      </c>
      <c r="B14" s="595" t="s">
        <v>1068</v>
      </c>
      <c r="C14" s="587" t="s">
        <v>593</v>
      </c>
      <c r="D14" s="587" t="s">
        <v>358</v>
      </c>
      <c r="E14" s="271" t="s">
        <v>793</v>
      </c>
      <c r="F14" s="258" t="s">
        <v>1085</v>
      </c>
      <c r="G14" s="517" t="s">
        <v>1087</v>
      </c>
      <c r="H14" s="261" t="s">
        <v>1123</v>
      </c>
      <c r="I14" s="261" t="s">
        <v>1122</v>
      </c>
      <c r="J14" s="261" t="s">
        <v>1086</v>
      </c>
      <c r="K14" s="261" t="s">
        <v>747</v>
      </c>
      <c r="L14" s="268" t="s">
        <v>1088</v>
      </c>
      <c r="M14" s="264" t="s">
        <v>1074</v>
      </c>
      <c r="N14" s="271" t="s">
        <v>708</v>
      </c>
      <c r="O14" s="384" t="s">
        <v>1091</v>
      </c>
    </row>
    <row r="15" spans="1:16" s="513" customFormat="1" ht="165" customHeight="1">
      <c r="A15" s="499" t="s">
        <v>830</v>
      </c>
      <c r="B15" s="595" t="s">
        <v>1079</v>
      </c>
      <c r="C15" s="587" t="s">
        <v>593</v>
      </c>
      <c r="D15" s="587" t="s">
        <v>441</v>
      </c>
      <c r="E15" s="271" t="s">
        <v>793</v>
      </c>
      <c r="F15" s="258" t="s">
        <v>1080</v>
      </c>
      <c r="G15" s="517" t="s">
        <v>1124</v>
      </c>
      <c r="H15" s="261" t="s">
        <v>1125</v>
      </c>
      <c r="I15" s="261" t="s">
        <v>1126</v>
      </c>
      <c r="J15" s="261" t="s">
        <v>1083</v>
      </c>
      <c r="K15" s="261" t="s">
        <v>1164</v>
      </c>
      <c r="L15" s="268" t="s">
        <v>1084</v>
      </c>
      <c r="M15" s="268" t="s">
        <v>1082</v>
      </c>
      <c r="N15" s="268" t="s">
        <v>1081</v>
      </c>
      <c r="O15" s="384" t="s">
        <v>1091</v>
      </c>
    </row>
    <row r="16" spans="1:16" ht="165" customHeight="1">
      <c r="A16" s="500" t="s">
        <v>831</v>
      </c>
      <c r="B16" s="596" t="s">
        <v>356</v>
      </c>
      <c r="C16" s="588" t="s">
        <v>589</v>
      </c>
      <c r="D16" s="588" t="s">
        <v>358</v>
      </c>
      <c r="E16" s="150" t="s">
        <v>583</v>
      </c>
      <c r="F16" s="178" t="s">
        <v>35</v>
      </c>
      <c r="G16" s="236" t="s">
        <v>780</v>
      </c>
      <c r="H16" s="180" t="s">
        <v>1039</v>
      </c>
      <c r="I16" s="189" t="s">
        <v>1040</v>
      </c>
      <c r="J16" s="352" t="s">
        <v>551</v>
      </c>
      <c r="K16" s="180" t="s">
        <v>1165</v>
      </c>
      <c r="L16" s="177" t="s">
        <v>605</v>
      </c>
      <c r="M16" s="177" t="s">
        <v>609</v>
      </c>
      <c r="N16" s="177" t="s">
        <v>606</v>
      </c>
      <c r="O16" s="237" t="s">
        <v>621</v>
      </c>
    </row>
    <row r="17" spans="1:15" ht="165" customHeight="1">
      <c r="A17" s="500" t="s">
        <v>831</v>
      </c>
      <c r="B17" s="596" t="s">
        <v>626</v>
      </c>
      <c r="C17" s="588" t="s">
        <v>589</v>
      </c>
      <c r="D17" s="588" t="s">
        <v>358</v>
      </c>
      <c r="E17" s="178" t="s">
        <v>1201</v>
      </c>
      <c r="F17" s="178" t="s">
        <v>39</v>
      </c>
      <c r="G17" s="236" t="s">
        <v>1127</v>
      </c>
      <c r="H17" s="180" t="s">
        <v>64</v>
      </c>
      <c r="I17" s="180" t="s">
        <v>63</v>
      </c>
      <c r="J17" s="189" t="s">
        <v>553</v>
      </c>
      <c r="K17" s="180" t="s">
        <v>62</v>
      </c>
      <c r="L17" s="177" t="s">
        <v>622</v>
      </c>
      <c r="M17" s="177" t="s">
        <v>623</v>
      </c>
      <c r="N17" s="178" t="s">
        <v>624</v>
      </c>
      <c r="O17" s="237" t="s">
        <v>621</v>
      </c>
    </row>
    <row r="18" spans="1:15" ht="165" customHeight="1">
      <c r="A18" s="500" t="s">
        <v>831</v>
      </c>
      <c r="B18" s="597" t="s">
        <v>434</v>
      </c>
      <c r="C18" s="588" t="s">
        <v>589</v>
      </c>
      <c r="D18" s="588" t="s">
        <v>441</v>
      </c>
      <c r="E18" s="150" t="s">
        <v>793</v>
      </c>
      <c r="F18" s="177" t="s">
        <v>39</v>
      </c>
      <c r="G18" s="236" t="s">
        <v>933</v>
      </c>
      <c r="H18" s="197" t="s">
        <v>437</v>
      </c>
      <c r="I18" s="180" t="s">
        <v>129</v>
      </c>
      <c r="J18" s="189" t="s">
        <v>553</v>
      </c>
      <c r="K18" s="189" t="s">
        <v>1166</v>
      </c>
      <c r="L18" s="177" t="s">
        <v>622</v>
      </c>
      <c r="M18" s="177" t="s">
        <v>652</v>
      </c>
      <c r="N18" s="177" t="s">
        <v>624</v>
      </c>
      <c r="O18" s="237" t="s">
        <v>621</v>
      </c>
    </row>
    <row r="19" spans="1:15" ht="165" customHeight="1">
      <c r="A19" s="500" t="s">
        <v>831</v>
      </c>
      <c r="B19" s="597" t="s">
        <v>526</v>
      </c>
      <c r="C19" s="588" t="s">
        <v>589</v>
      </c>
      <c r="D19" s="588" t="s">
        <v>358</v>
      </c>
      <c r="E19" s="178" t="s">
        <v>1200</v>
      </c>
      <c r="F19" s="178" t="s">
        <v>39</v>
      </c>
      <c r="G19" s="236" t="s">
        <v>1128</v>
      </c>
      <c r="H19" s="180" t="s">
        <v>1129</v>
      </c>
      <c r="I19" s="184" t="s">
        <v>59</v>
      </c>
      <c r="J19" s="194" t="s">
        <v>938</v>
      </c>
      <c r="K19" s="180" t="s">
        <v>58</v>
      </c>
      <c r="L19" s="177" t="s">
        <v>622</v>
      </c>
      <c r="M19" s="177" t="s">
        <v>689</v>
      </c>
      <c r="N19" s="188" t="s">
        <v>624</v>
      </c>
      <c r="O19" s="241" t="s">
        <v>621</v>
      </c>
    </row>
    <row r="20" spans="1:15" ht="165" customHeight="1">
      <c r="A20" s="500" t="s">
        <v>831</v>
      </c>
      <c r="B20" s="598" t="s">
        <v>523</v>
      </c>
      <c r="C20" s="588" t="s">
        <v>589</v>
      </c>
      <c r="D20" s="588" t="s">
        <v>441</v>
      </c>
      <c r="E20" s="196" t="s">
        <v>793</v>
      </c>
      <c r="F20" s="178" t="s">
        <v>39</v>
      </c>
      <c r="G20" s="236" t="s">
        <v>937</v>
      </c>
      <c r="H20" s="180" t="s">
        <v>936</v>
      </c>
      <c r="I20" s="238" t="s">
        <v>935</v>
      </c>
      <c r="J20" s="194" t="s">
        <v>1130</v>
      </c>
      <c r="K20" s="180" t="s">
        <v>1167</v>
      </c>
      <c r="L20" s="177" t="s">
        <v>622</v>
      </c>
      <c r="M20" s="177" t="s">
        <v>651</v>
      </c>
      <c r="N20" s="177" t="s">
        <v>624</v>
      </c>
      <c r="O20" s="237" t="s">
        <v>621</v>
      </c>
    </row>
    <row r="21" spans="1:15" ht="165" customHeight="1">
      <c r="A21" s="500" t="s">
        <v>831</v>
      </c>
      <c r="B21" s="597" t="s">
        <v>525</v>
      </c>
      <c r="C21" s="588" t="s">
        <v>590</v>
      </c>
      <c r="D21" s="588" t="s">
        <v>441</v>
      </c>
      <c r="E21" s="178" t="s">
        <v>1231</v>
      </c>
      <c r="F21" s="178" t="s">
        <v>39</v>
      </c>
      <c r="G21" s="236" t="s">
        <v>1131</v>
      </c>
      <c r="H21" s="180" t="s">
        <v>47</v>
      </c>
      <c r="I21" s="180" t="s">
        <v>46</v>
      </c>
      <c r="J21" s="189" t="s">
        <v>555</v>
      </c>
      <c r="K21" s="180" t="s">
        <v>1168</v>
      </c>
      <c r="L21" s="182" t="s">
        <v>639</v>
      </c>
      <c r="M21" s="177" t="s">
        <v>641</v>
      </c>
      <c r="N21" s="141" t="s">
        <v>640</v>
      </c>
      <c r="O21" s="237" t="s">
        <v>621</v>
      </c>
    </row>
    <row r="22" spans="1:15" ht="195.6" customHeight="1">
      <c r="A22" s="500" t="s">
        <v>831</v>
      </c>
      <c r="B22" s="597" t="s">
        <v>524</v>
      </c>
      <c r="C22" s="588" t="s">
        <v>590</v>
      </c>
      <c r="D22" s="588" t="s">
        <v>358</v>
      </c>
      <c r="E22" s="183" t="s">
        <v>793</v>
      </c>
      <c r="F22" s="178" t="s">
        <v>39</v>
      </c>
      <c r="G22" s="236" t="s">
        <v>1133</v>
      </c>
      <c r="H22" s="180" t="s">
        <v>797</v>
      </c>
      <c r="I22" s="180" t="s">
        <v>1132</v>
      </c>
      <c r="J22" s="189" t="s">
        <v>552</v>
      </c>
      <c r="K22" s="180" t="s">
        <v>1169</v>
      </c>
      <c r="L22" s="182" t="s">
        <v>836</v>
      </c>
      <c r="M22" s="145" t="s">
        <v>837</v>
      </c>
      <c r="N22" s="141" t="s">
        <v>838</v>
      </c>
      <c r="O22" s="237" t="s">
        <v>621</v>
      </c>
    </row>
    <row r="23" spans="1:15" ht="165" customHeight="1">
      <c r="A23" s="500" t="s">
        <v>831</v>
      </c>
      <c r="B23" s="598" t="s">
        <v>939</v>
      </c>
      <c r="C23" s="588" t="s">
        <v>590</v>
      </c>
      <c r="D23" s="588" t="s">
        <v>1055</v>
      </c>
      <c r="E23" s="421" t="s">
        <v>793</v>
      </c>
      <c r="F23" s="177" t="s">
        <v>39</v>
      </c>
      <c r="G23" s="236" t="s">
        <v>944</v>
      </c>
      <c r="H23" s="180" t="s">
        <v>1134</v>
      </c>
      <c r="I23" s="180" t="s">
        <v>1192</v>
      </c>
      <c r="J23" s="379" t="s">
        <v>947</v>
      </c>
      <c r="K23" s="180" t="s">
        <v>1095</v>
      </c>
      <c r="L23" s="177" t="s">
        <v>942</v>
      </c>
      <c r="M23" s="212" t="s">
        <v>941</v>
      </c>
      <c r="N23" s="141" t="s">
        <v>1193</v>
      </c>
      <c r="O23" s="237" t="s">
        <v>621</v>
      </c>
    </row>
    <row r="24" spans="1:15" ht="165" customHeight="1">
      <c r="A24" s="500" t="s">
        <v>831</v>
      </c>
      <c r="B24" s="597" t="s">
        <v>442</v>
      </c>
      <c r="C24" s="588" t="s">
        <v>590</v>
      </c>
      <c r="D24" s="588" t="s">
        <v>358</v>
      </c>
      <c r="E24" s="183">
        <v>35000</v>
      </c>
      <c r="F24" s="178" t="s">
        <v>943</v>
      </c>
      <c r="G24" s="239" t="s">
        <v>445</v>
      </c>
      <c r="H24" s="189" t="s">
        <v>444</v>
      </c>
      <c r="I24" s="194" t="s">
        <v>443</v>
      </c>
      <c r="J24" s="189" t="s">
        <v>573</v>
      </c>
      <c r="K24" s="180" t="s">
        <v>1066</v>
      </c>
      <c r="L24" s="141" t="s">
        <v>704</v>
      </c>
      <c r="M24" s="212" t="s">
        <v>702</v>
      </c>
      <c r="N24" s="141" t="s">
        <v>705</v>
      </c>
      <c r="O24" s="237" t="s">
        <v>621</v>
      </c>
    </row>
    <row r="25" spans="1:15" ht="165" customHeight="1">
      <c r="A25" s="500" t="s">
        <v>831</v>
      </c>
      <c r="B25" s="596" t="s">
        <v>757</v>
      </c>
      <c r="C25" s="588" t="s">
        <v>592</v>
      </c>
      <c r="D25" s="588" t="s">
        <v>358</v>
      </c>
      <c r="E25" s="183">
        <v>600000</v>
      </c>
      <c r="F25" s="178" t="s">
        <v>39</v>
      </c>
      <c r="G25" s="236" t="s">
        <v>1135</v>
      </c>
      <c r="H25" s="180" t="s">
        <v>1136</v>
      </c>
      <c r="I25" s="180" t="s">
        <v>1137</v>
      </c>
      <c r="J25" s="194" t="s">
        <v>554</v>
      </c>
      <c r="K25" s="180" t="s">
        <v>1170</v>
      </c>
      <c r="L25" s="141" t="s">
        <v>704</v>
      </c>
      <c r="M25" s="212" t="s">
        <v>713</v>
      </c>
      <c r="N25" s="141" t="s">
        <v>703</v>
      </c>
      <c r="O25" s="237" t="s">
        <v>621</v>
      </c>
    </row>
    <row r="26" spans="1:15" ht="165" customHeight="1">
      <c r="A26" s="500" t="s">
        <v>831</v>
      </c>
      <c r="B26" s="597" t="s">
        <v>361</v>
      </c>
      <c r="C26" s="588" t="s">
        <v>593</v>
      </c>
      <c r="D26" s="588" t="s">
        <v>358</v>
      </c>
      <c r="E26" s="150" t="s">
        <v>793</v>
      </c>
      <c r="F26" s="178" t="s">
        <v>39</v>
      </c>
      <c r="G26" s="238" t="s">
        <v>362</v>
      </c>
      <c r="H26" s="180" t="s">
        <v>1138</v>
      </c>
      <c r="I26" s="184" t="s">
        <v>41</v>
      </c>
      <c r="J26" s="194" t="s">
        <v>569</v>
      </c>
      <c r="K26" s="180" t="s">
        <v>1171</v>
      </c>
      <c r="L26" s="141" t="s">
        <v>635</v>
      </c>
      <c r="M26" s="212" t="s">
        <v>637</v>
      </c>
      <c r="N26" s="200" t="s">
        <v>1247</v>
      </c>
      <c r="O26" s="241" t="s">
        <v>621</v>
      </c>
    </row>
    <row r="27" spans="1:15" ht="165" customHeight="1">
      <c r="A27" s="500" t="s">
        <v>831</v>
      </c>
      <c r="B27" s="597" t="s">
        <v>417</v>
      </c>
      <c r="C27" s="588" t="s">
        <v>593</v>
      </c>
      <c r="D27" s="588" t="s">
        <v>358</v>
      </c>
      <c r="E27" s="150" t="s">
        <v>793</v>
      </c>
      <c r="F27" s="177" t="s">
        <v>39</v>
      </c>
      <c r="G27" s="242" t="s">
        <v>420</v>
      </c>
      <c r="H27" s="189" t="s">
        <v>419</v>
      </c>
      <c r="I27" s="189" t="s">
        <v>421</v>
      </c>
      <c r="J27" s="189" t="s">
        <v>1139</v>
      </c>
      <c r="K27" s="189" t="s">
        <v>418</v>
      </c>
      <c r="L27" s="141" t="s">
        <v>635</v>
      </c>
      <c r="M27" s="145" t="s">
        <v>688</v>
      </c>
      <c r="N27" s="200" t="s">
        <v>1247</v>
      </c>
      <c r="O27" s="241" t="s">
        <v>621</v>
      </c>
    </row>
    <row r="28" spans="1:15" ht="165" customHeight="1">
      <c r="A28" s="500" t="s">
        <v>831</v>
      </c>
      <c r="B28" s="596" t="s">
        <v>948</v>
      </c>
      <c r="C28" s="588" t="s">
        <v>592</v>
      </c>
      <c r="D28" s="588" t="s">
        <v>955</v>
      </c>
      <c r="E28" s="183" t="s">
        <v>793</v>
      </c>
      <c r="F28" s="178" t="s">
        <v>93</v>
      </c>
      <c r="G28" s="242" t="s">
        <v>949</v>
      </c>
      <c r="H28" s="180" t="s">
        <v>1140</v>
      </c>
      <c r="I28" s="180" t="s">
        <v>124</v>
      </c>
      <c r="J28" s="194" t="s">
        <v>1141</v>
      </c>
      <c r="K28" s="180" t="s">
        <v>1148</v>
      </c>
      <c r="L28" s="141" t="s">
        <v>842</v>
      </c>
      <c r="M28" s="145" t="s">
        <v>843</v>
      </c>
      <c r="N28" s="141" t="s">
        <v>841</v>
      </c>
      <c r="O28" s="237" t="s">
        <v>621</v>
      </c>
    </row>
    <row r="29" spans="1:15" ht="165" customHeight="1">
      <c r="A29" s="500" t="s">
        <v>831</v>
      </c>
      <c r="B29" s="596" t="s">
        <v>762</v>
      </c>
      <c r="C29" s="588" t="s">
        <v>592</v>
      </c>
      <c r="D29" s="588" t="s">
        <v>955</v>
      </c>
      <c r="E29" s="150" t="s">
        <v>793</v>
      </c>
      <c r="F29" s="178" t="s">
        <v>93</v>
      </c>
      <c r="G29" s="180" t="s">
        <v>1149</v>
      </c>
      <c r="H29" s="180" t="s">
        <v>844</v>
      </c>
      <c r="I29" s="180" t="s">
        <v>1143</v>
      </c>
      <c r="J29" s="194" t="s">
        <v>1142</v>
      </c>
      <c r="K29" s="180" t="s">
        <v>845</v>
      </c>
      <c r="L29" s="177" t="s">
        <v>842</v>
      </c>
      <c r="M29" s="145" t="s">
        <v>843</v>
      </c>
      <c r="N29" s="198" t="s">
        <v>846</v>
      </c>
      <c r="O29" s="241" t="s">
        <v>621</v>
      </c>
    </row>
    <row r="30" spans="1:15" ht="165" customHeight="1">
      <c r="A30" s="500" t="s">
        <v>831</v>
      </c>
      <c r="B30" s="596" t="s">
        <v>763</v>
      </c>
      <c r="C30" s="588" t="s">
        <v>592</v>
      </c>
      <c r="D30" s="588" t="s">
        <v>955</v>
      </c>
      <c r="E30" s="150" t="s">
        <v>793</v>
      </c>
      <c r="F30" s="178" t="s">
        <v>93</v>
      </c>
      <c r="G30" s="239" t="s">
        <v>540</v>
      </c>
      <c r="H30" s="180" t="s">
        <v>1144</v>
      </c>
      <c r="I30" s="180" t="s">
        <v>118</v>
      </c>
      <c r="J30" s="194" t="s">
        <v>1145</v>
      </c>
      <c r="K30" s="180" t="s">
        <v>109</v>
      </c>
      <c r="L30" s="177" t="s">
        <v>851</v>
      </c>
      <c r="M30" s="212" t="s">
        <v>843</v>
      </c>
      <c r="N30" s="198" t="s">
        <v>852</v>
      </c>
      <c r="O30" s="241" t="s">
        <v>621</v>
      </c>
    </row>
    <row r="31" spans="1:15" ht="165" customHeight="1">
      <c r="A31" s="500" t="s">
        <v>831</v>
      </c>
      <c r="B31" s="596" t="s">
        <v>764</v>
      </c>
      <c r="C31" s="588" t="s">
        <v>592</v>
      </c>
      <c r="D31" s="588" t="s">
        <v>441</v>
      </c>
      <c r="E31" s="150" t="s">
        <v>793</v>
      </c>
      <c r="F31" s="178" t="s">
        <v>93</v>
      </c>
      <c r="G31" s="239" t="s">
        <v>1146</v>
      </c>
      <c r="H31" s="180" t="s">
        <v>1147</v>
      </c>
      <c r="I31" s="180" t="s">
        <v>1274</v>
      </c>
      <c r="J31" s="194" t="s">
        <v>1220</v>
      </c>
      <c r="K31" s="180" t="s">
        <v>95</v>
      </c>
      <c r="L31" s="177" t="s">
        <v>1269</v>
      </c>
      <c r="M31" s="194" t="s">
        <v>858</v>
      </c>
      <c r="N31" s="196" t="s">
        <v>859</v>
      </c>
      <c r="O31" s="241" t="s">
        <v>621</v>
      </c>
    </row>
    <row r="32" spans="1:15" ht="165" customHeight="1">
      <c r="A32" s="500" t="s">
        <v>831</v>
      </c>
      <c r="B32" s="599" t="s">
        <v>950</v>
      </c>
      <c r="C32" s="588" t="s">
        <v>592</v>
      </c>
      <c r="D32" s="588" t="s">
        <v>955</v>
      </c>
      <c r="E32" s="150" t="s">
        <v>793</v>
      </c>
      <c r="F32" s="178" t="s">
        <v>951</v>
      </c>
      <c r="G32" s="239" t="s">
        <v>952</v>
      </c>
      <c r="H32" s="180" t="s">
        <v>97</v>
      </c>
      <c r="I32" s="180" t="s">
        <v>1275</v>
      </c>
      <c r="J32" s="194" t="s">
        <v>1273</v>
      </c>
      <c r="K32" s="180" t="s">
        <v>109</v>
      </c>
      <c r="L32" s="177" t="s">
        <v>1269</v>
      </c>
      <c r="M32" s="194" t="s">
        <v>858</v>
      </c>
      <c r="N32" s="196" t="s">
        <v>859</v>
      </c>
      <c r="O32" s="241" t="s">
        <v>621</v>
      </c>
    </row>
    <row r="33" spans="1:15" ht="165" customHeight="1">
      <c r="A33" s="500" t="s">
        <v>831</v>
      </c>
      <c r="B33" s="596" t="s">
        <v>765</v>
      </c>
      <c r="C33" s="588" t="s">
        <v>592</v>
      </c>
      <c r="D33" s="588" t="s">
        <v>955</v>
      </c>
      <c r="E33" s="150" t="s">
        <v>793</v>
      </c>
      <c r="F33" s="178" t="s">
        <v>93</v>
      </c>
      <c r="G33" s="239" t="s">
        <v>956</v>
      </c>
      <c r="H33" s="180" t="s">
        <v>1150</v>
      </c>
      <c r="I33" s="180" t="s">
        <v>1151</v>
      </c>
      <c r="J33" s="194" t="s">
        <v>1141</v>
      </c>
      <c r="K33" s="180" t="s">
        <v>1197</v>
      </c>
      <c r="L33" s="177" t="s">
        <v>842</v>
      </c>
      <c r="M33" s="145" t="s">
        <v>843</v>
      </c>
      <c r="N33" s="198" t="s">
        <v>846</v>
      </c>
      <c r="O33" s="241" t="s">
        <v>621</v>
      </c>
    </row>
    <row r="34" spans="1:15" ht="165" customHeight="1">
      <c r="A34" s="500" t="s">
        <v>831</v>
      </c>
      <c r="B34" s="597" t="s">
        <v>766</v>
      </c>
      <c r="C34" s="588" t="s">
        <v>592</v>
      </c>
      <c r="D34" s="588" t="s">
        <v>1055</v>
      </c>
      <c r="E34" s="150" t="s">
        <v>793</v>
      </c>
      <c r="F34" s="178" t="s">
        <v>93</v>
      </c>
      <c r="G34" s="239" t="s">
        <v>1221</v>
      </c>
      <c r="H34" s="180" t="s">
        <v>1215</v>
      </c>
      <c r="I34" s="180" t="s">
        <v>1219</v>
      </c>
      <c r="J34" s="379" t="s">
        <v>1214</v>
      </c>
      <c r="K34" s="180" t="s">
        <v>95</v>
      </c>
      <c r="L34" s="177" t="s">
        <v>1216</v>
      </c>
      <c r="M34" s="145" t="s">
        <v>1217</v>
      </c>
      <c r="N34" s="141" t="s">
        <v>1218</v>
      </c>
      <c r="O34" s="241" t="s">
        <v>621</v>
      </c>
    </row>
    <row r="35" spans="1:15" s="523" customFormat="1" ht="165" customHeight="1">
      <c r="A35" s="500" t="s">
        <v>831</v>
      </c>
      <c r="B35" s="597" t="s">
        <v>776</v>
      </c>
      <c r="C35" s="588" t="s">
        <v>592</v>
      </c>
      <c r="D35" s="588" t="s">
        <v>1103</v>
      </c>
      <c r="E35" s="150" t="s">
        <v>793</v>
      </c>
      <c r="F35" s="178" t="s">
        <v>951</v>
      </c>
      <c r="G35" s="239" t="s">
        <v>793</v>
      </c>
      <c r="H35" s="180" t="s">
        <v>286</v>
      </c>
      <c r="I35" s="180" t="s">
        <v>285</v>
      </c>
      <c r="J35" s="194" t="s">
        <v>1096</v>
      </c>
      <c r="K35" s="180" t="s">
        <v>284</v>
      </c>
      <c r="L35" s="178" t="s">
        <v>1226</v>
      </c>
      <c r="M35" s="145" t="s">
        <v>1227</v>
      </c>
      <c r="N35" s="185" t="s">
        <v>1228</v>
      </c>
      <c r="O35" s="237" t="s">
        <v>621</v>
      </c>
    </row>
    <row r="36" spans="1:15" ht="165" customHeight="1">
      <c r="A36" s="500" t="s">
        <v>831</v>
      </c>
      <c r="B36" s="597" t="s">
        <v>1224</v>
      </c>
      <c r="C36" s="588" t="s">
        <v>1229</v>
      </c>
      <c r="D36" s="588" t="s">
        <v>441</v>
      </c>
      <c r="E36" s="183" t="s">
        <v>1223</v>
      </c>
      <c r="F36" s="177" t="s">
        <v>447</v>
      </c>
      <c r="G36" s="240" t="s">
        <v>1225</v>
      </c>
      <c r="H36" s="189" t="s">
        <v>1152</v>
      </c>
      <c r="I36" s="190" t="s">
        <v>1153</v>
      </c>
      <c r="J36" s="190" t="s">
        <v>578</v>
      </c>
      <c r="K36" s="190" t="s">
        <v>468</v>
      </c>
      <c r="L36" s="177" t="s">
        <v>1268</v>
      </c>
      <c r="M36" s="145" t="s">
        <v>650</v>
      </c>
      <c r="N36" s="185" t="s">
        <v>649</v>
      </c>
      <c r="O36" s="237" t="s">
        <v>621</v>
      </c>
    </row>
    <row r="37" spans="1:15" ht="165" customHeight="1">
      <c r="A37" s="500" t="s">
        <v>831</v>
      </c>
      <c r="B37" s="597" t="s">
        <v>448</v>
      </c>
      <c r="C37" s="588" t="s">
        <v>589</v>
      </c>
      <c r="D37" s="588" t="s">
        <v>441</v>
      </c>
      <c r="E37" s="183">
        <v>75000</v>
      </c>
      <c r="F37" s="177" t="s">
        <v>447</v>
      </c>
      <c r="G37" s="239" t="s">
        <v>1157</v>
      </c>
      <c r="H37" s="190" t="s">
        <v>1156</v>
      </c>
      <c r="I37" s="190" t="s">
        <v>452</v>
      </c>
      <c r="J37" s="352" t="s">
        <v>1155</v>
      </c>
      <c r="K37" s="180" t="s">
        <v>1154</v>
      </c>
      <c r="L37" s="177" t="s">
        <v>653</v>
      </c>
      <c r="M37" s="145" t="s">
        <v>655</v>
      </c>
      <c r="N37" s="185" t="s">
        <v>1248</v>
      </c>
      <c r="O37" s="237" t="s">
        <v>621</v>
      </c>
    </row>
    <row r="38" spans="1:15" ht="165" customHeight="1">
      <c r="A38" s="500" t="s">
        <v>831</v>
      </c>
      <c r="B38" s="596" t="s">
        <v>759</v>
      </c>
      <c r="C38" s="589" t="s">
        <v>598</v>
      </c>
      <c r="D38" s="588" t="s">
        <v>358</v>
      </c>
      <c r="E38" s="150" t="s">
        <v>793</v>
      </c>
      <c r="F38" s="178" t="s">
        <v>473</v>
      </c>
      <c r="G38" s="236" t="s">
        <v>1041</v>
      </c>
      <c r="H38" s="180" t="s">
        <v>82</v>
      </c>
      <c r="I38" s="180" t="s">
        <v>81</v>
      </c>
      <c r="J38" s="352" t="s">
        <v>1083</v>
      </c>
      <c r="K38" s="180" t="s">
        <v>1173</v>
      </c>
      <c r="L38" s="177" t="s">
        <v>708</v>
      </c>
      <c r="M38" s="145" t="s">
        <v>729</v>
      </c>
      <c r="N38" s="196" t="s">
        <v>722</v>
      </c>
      <c r="O38" s="241" t="s">
        <v>621</v>
      </c>
    </row>
    <row r="39" spans="1:15" ht="165" customHeight="1">
      <c r="A39" s="500" t="s">
        <v>831</v>
      </c>
      <c r="B39" s="596" t="s">
        <v>758</v>
      </c>
      <c r="C39" s="588" t="s">
        <v>593</v>
      </c>
      <c r="D39" s="588" t="s">
        <v>358</v>
      </c>
      <c r="E39" s="183" t="s">
        <v>1232</v>
      </c>
      <c r="F39" s="178" t="s">
        <v>70</v>
      </c>
      <c r="G39" s="236" t="s">
        <v>1159</v>
      </c>
      <c r="H39" s="180" t="s">
        <v>1158</v>
      </c>
      <c r="I39" s="180" t="s">
        <v>72</v>
      </c>
      <c r="J39" s="189" t="s">
        <v>556</v>
      </c>
      <c r="K39" s="180" t="s">
        <v>71</v>
      </c>
      <c r="L39" s="177" t="s">
        <v>660</v>
      </c>
      <c r="M39" s="145" t="s">
        <v>662</v>
      </c>
      <c r="N39" s="200" t="s">
        <v>661</v>
      </c>
      <c r="O39" s="241" t="s">
        <v>621</v>
      </c>
    </row>
    <row r="40" spans="1:15" ht="173.25" customHeight="1">
      <c r="A40" s="500" t="s">
        <v>831</v>
      </c>
      <c r="B40" s="596" t="s">
        <v>767</v>
      </c>
      <c r="C40" s="588" t="s">
        <v>593</v>
      </c>
      <c r="D40" s="588" t="s">
        <v>441</v>
      </c>
      <c r="E40" s="150" t="s">
        <v>793</v>
      </c>
      <c r="F40" s="178" t="s">
        <v>136</v>
      </c>
      <c r="G40" s="236" t="s">
        <v>1160</v>
      </c>
      <c r="H40" s="180" t="s">
        <v>1161</v>
      </c>
      <c r="I40" s="184" t="s">
        <v>139</v>
      </c>
      <c r="J40" s="194" t="s">
        <v>1162</v>
      </c>
      <c r="K40" s="180" t="s">
        <v>1057</v>
      </c>
      <c r="L40" s="177" t="s">
        <v>719</v>
      </c>
      <c r="M40" s="145" t="s">
        <v>1261</v>
      </c>
      <c r="N40" s="198" t="s">
        <v>720</v>
      </c>
      <c r="O40" s="241" t="s">
        <v>621</v>
      </c>
    </row>
    <row r="41" spans="1:15" ht="165" customHeight="1">
      <c r="A41" s="500" t="s">
        <v>831</v>
      </c>
      <c r="B41" s="597" t="s">
        <v>423</v>
      </c>
      <c r="C41" s="588" t="s">
        <v>593</v>
      </c>
      <c r="D41" s="588" t="s">
        <v>358</v>
      </c>
      <c r="E41" s="183" t="s">
        <v>793</v>
      </c>
      <c r="F41" s="178" t="s">
        <v>136</v>
      </c>
      <c r="G41" s="242" t="s">
        <v>425</v>
      </c>
      <c r="H41" s="180" t="s">
        <v>1254</v>
      </c>
      <c r="I41" s="189" t="s">
        <v>1163</v>
      </c>
      <c r="J41" s="189" t="s">
        <v>572</v>
      </c>
      <c r="K41" s="180" t="s">
        <v>747</v>
      </c>
      <c r="L41" s="177" t="s">
        <v>719</v>
      </c>
      <c r="M41" s="145" t="s">
        <v>721</v>
      </c>
      <c r="N41" s="198" t="s">
        <v>720</v>
      </c>
      <c r="O41" s="241" t="s">
        <v>621</v>
      </c>
    </row>
    <row r="42" spans="1:15" ht="165" customHeight="1">
      <c r="A42" s="500" t="s">
        <v>831</v>
      </c>
      <c r="B42" s="597" t="s">
        <v>428</v>
      </c>
      <c r="C42" s="588" t="s">
        <v>593</v>
      </c>
      <c r="D42" s="588" t="s">
        <v>358</v>
      </c>
      <c r="E42" s="150" t="s">
        <v>793</v>
      </c>
      <c r="F42" s="178" t="s">
        <v>136</v>
      </c>
      <c r="G42" s="242" t="s">
        <v>1251</v>
      </c>
      <c r="H42" s="189" t="s">
        <v>432</v>
      </c>
      <c r="I42" s="189" t="s">
        <v>429</v>
      </c>
      <c r="J42" s="189" t="s">
        <v>574</v>
      </c>
      <c r="K42" s="180" t="s">
        <v>1174</v>
      </c>
      <c r="L42" s="177" t="s">
        <v>719</v>
      </c>
      <c r="M42" s="145" t="s">
        <v>725</v>
      </c>
      <c r="N42" s="198" t="s">
        <v>720</v>
      </c>
      <c r="O42" s="241" t="s">
        <v>621</v>
      </c>
    </row>
    <row r="43" spans="1:15" ht="165" customHeight="1">
      <c r="A43" s="500" t="s">
        <v>831</v>
      </c>
      <c r="B43" s="596" t="s">
        <v>760</v>
      </c>
      <c r="C43" s="588" t="s">
        <v>593</v>
      </c>
      <c r="D43" s="588" t="s">
        <v>441</v>
      </c>
      <c r="E43" s="150" t="s">
        <v>793</v>
      </c>
      <c r="F43" s="178" t="s">
        <v>473</v>
      </c>
      <c r="G43" s="238" t="s">
        <v>375</v>
      </c>
      <c r="H43" s="180" t="s">
        <v>86</v>
      </c>
      <c r="I43" s="180" t="s">
        <v>85</v>
      </c>
      <c r="J43" s="194" t="s">
        <v>1097</v>
      </c>
      <c r="K43" s="180" t="s">
        <v>1175</v>
      </c>
      <c r="L43" s="177" t="s">
        <v>708</v>
      </c>
      <c r="M43" s="145" t="s">
        <v>723</v>
      </c>
      <c r="N43" s="196" t="s">
        <v>722</v>
      </c>
      <c r="O43" s="241" t="s">
        <v>621</v>
      </c>
    </row>
    <row r="44" spans="1:15" ht="165" customHeight="1">
      <c r="A44" s="500" t="s">
        <v>831</v>
      </c>
      <c r="B44" s="599" t="s">
        <v>472</v>
      </c>
      <c r="C44" s="588" t="s">
        <v>593</v>
      </c>
      <c r="D44" s="588" t="s">
        <v>358</v>
      </c>
      <c r="E44" s="183" t="s">
        <v>793</v>
      </c>
      <c r="F44" s="182" t="s">
        <v>473</v>
      </c>
      <c r="G44" s="238" t="s">
        <v>541</v>
      </c>
      <c r="H44" s="180" t="s">
        <v>964</v>
      </c>
      <c r="I44" s="180" t="s">
        <v>965</v>
      </c>
      <c r="J44" s="194" t="s">
        <v>580</v>
      </c>
      <c r="K44" s="180" t="s">
        <v>966</v>
      </c>
      <c r="L44" s="178" t="s">
        <v>627</v>
      </c>
      <c r="M44" s="145" t="s">
        <v>1262</v>
      </c>
      <c r="N44" s="196" t="s">
        <v>628</v>
      </c>
      <c r="O44" s="241" t="s">
        <v>621</v>
      </c>
    </row>
    <row r="45" spans="1:15" ht="165" customHeight="1">
      <c r="A45" s="500" t="s">
        <v>831</v>
      </c>
      <c r="B45" s="597" t="s">
        <v>474</v>
      </c>
      <c r="C45" s="588" t="s">
        <v>594</v>
      </c>
      <c r="D45" s="588" t="s">
        <v>358</v>
      </c>
      <c r="E45" s="183" t="s">
        <v>793</v>
      </c>
      <c r="F45" s="178" t="s">
        <v>141</v>
      </c>
      <c r="G45" s="236" t="s">
        <v>1233</v>
      </c>
      <c r="H45" s="180" t="s">
        <v>1042</v>
      </c>
      <c r="I45" s="180" t="s">
        <v>1043</v>
      </c>
      <c r="J45" s="189" t="s">
        <v>559</v>
      </c>
      <c r="K45" s="180" t="s">
        <v>144</v>
      </c>
      <c r="L45" s="178" t="s">
        <v>733</v>
      </c>
      <c r="M45" s="145" t="s">
        <v>735</v>
      </c>
      <c r="N45" s="196" t="s">
        <v>734</v>
      </c>
      <c r="O45" s="241" t="s">
        <v>621</v>
      </c>
    </row>
    <row r="46" spans="1:15" ht="165" customHeight="1">
      <c r="A46" s="500" t="s">
        <v>831</v>
      </c>
      <c r="B46" s="597" t="s">
        <v>476</v>
      </c>
      <c r="C46" s="588" t="s">
        <v>594</v>
      </c>
      <c r="D46" s="588" t="s">
        <v>1055</v>
      </c>
      <c r="E46" s="195" t="s">
        <v>793</v>
      </c>
      <c r="F46" s="178" t="s">
        <v>141</v>
      </c>
      <c r="G46" s="236" t="s">
        <v>477</v>
      </c>
      <c r="H46" s="180" t="s">
        <v>91</v>
      </c>
      <c r="I46" s="180" t="s">
        <v>1222</v>
      </c>
      <c r="J46" s="189" t="s">
        <v>560</v>
      </c>
      <c r="K46" s="180" t="s">
        <v>142</v>
      </c>
      <c r="L46" s="178" t="s">
        <v>737</v>
      </c>
      <c r="M46" s="145" t="s">
        <v>736</v>
      </c>
      <c r="N46" s="212" t="s">
        <v>708</v>
      </c>
      <c r="O46" s="241" t="s">
        <v>621</v>
      </c>
    </row>
    <row r="47" spans="1:15" ht="165" customHeight="1">
      <c r="A47" s="500" t="s">
        <v>831</v>
      </c>
      <c r="B47" s="599" t="s">
        <v>761</v>
      </c>
      <c r="C47" s="588" t="s">
        <v>963</v>
      </c>
      <c r="D47" s="588" t="s">
        <v>358</v>
      </c>
      <c r="E47" s="183">
        <v>10000</v>
      </c>
      <c r="F47" s="178" t="s">
        <v>88</v>
      </c>
      <c r="G47" s="238" t="s">
        <v>376</v>
      </c>
      <c r="H47" s="180" t="s">
        <v>91</v>
      </c>
      <c r="I47" s="180" t="s">
        <v>90</v>
      </c>
      <c r="J47" s="194" t="s">
        <v>558</v>
      </c>
      <c r="K47" s="180" t="s">
        <v>89</v>
      </c>
      <c r="L47" s="178" t="s">
        <v>631</v>
      </c>
      <c r="M47" s="145" t="s">
        <v>1263</v>
      </c>
      <c r="N47" s="196" t="s">
        <v>632</v>
      </c>
      <c r="O47" s="241" t="s">
        <v>621</v>
      </c>
    </row>
    <row r="48" spans="1:15" ht="165" customHeight="1">
      <c r="A48" s="500" t="s">
        <v>831</v>
      </c>
      <c r="B48" s="599" t="s">
        <v>389</v>
      </c>
      <c r="C48" s="588" t="s">
        <v>593</v>
      </c>
      <c r="D48" s="588" t="s">
        <v>358</v>
      </c>
      <c r="E48" s="183">
        <v>63000</v>
      </c>
      <c r="F48" s="182" t="s">
        <v>390</v>
      </c>
      <c r="G48" s="238" t="s">
        <v>570</v>
      </c>
      <c r="H48" s="180" t="s">
        <v>392</v>
      </c>
      <c r="I48" s="180" t="s">
        <v>1044</v>
      </c>
      <c r="J48" s="194" t="s">
        <v>571</v>
      </c>
      <c r="K48" s="180" t="s">
        <v>969</v>
      </c>
      <c r="L48" s="178" t="s">
        <v>682</v>
      </c>
      <c r="M48" s="145" t="s">
        <v>1264</v>
      </c>
      <c r="N48" s="196" t="s">
        <v>683</v>
      </c>
      <c r="O48" s="241" t="s">
        <v>621</v>
      </c>
    </row>
    <row r="49" spans="1:15" ht="165" customHeight="1">
      <c r="A49" s="500" t="s">
        <v>831</v>
      </c>
      <c r="B49" s="599" t="s">
        <v>634</v>
      </c>
      <c r="C49" s="588" t="s">
        <v>593</v>
      </c>
      <c r="D49" s="588" t="s">
        <v>358</v>
      </c>
      <c r="E49" s="183">
        <v>50000</v>
      </c>
      <c r="F49" s="178" t="s">
        <v>206</v>
      </c>
      <c r="G49" s="238" t="s">
        <v>388</v>
      </c>
      <c r="H49" s="180" t="s">
        <v>204</v>
      </c>
      <c r="I49" s="180" t="s">
        <v>1045</v>
      </c>
      <c r="J49" s="194" t="s">
        <v>562</v>
      </c>
      <c r="K49" s="180" t="s">
        <v>207</v>
      </c>
      <c r="L49" s="178" t="s">
        <v>685</v>
      </c>
      <c r="M49" s="145" t="s">
        <v>1265</v>
      </c>
      <c r="N49" s="196" t="s">
        <v>686</v>
      </c>
      <c r="O49" s="241" t="s">
        <v>621</v>
      </c>
    </row>
    <row r="50" spans="1:15" ht="165" customHeight="1">
      <c r="A50" s="500" t="s">
        <v>831</v>
      </c>
      <c r="B50" s="599" t="s">
        <v>463</v>
      </c>
      <c r="C50" s="588" t="s">
        <v>1229</v>
      </c>
      <c r="D50" s="588" t="s">
        <v>358</v>
      </c>
      <c r="E50" s="183" t="s">
        <v>793</v>
      </c>
      <c r="F50" s="178" t="s">
        <v>447</v>
      </c>
      <c r="G50" s="238" t="s">
        <v>466</v>
      </c>
      <c r="H50" s="190" t="s">
        <v>1252</v>
      </c>
      <c r="I50" s="180" t="s">
        <v>465</v>
      </c>
      <c r="J50" s="194" t="s">
        <v>577</v>
      </c>
      <c r="K50" s="180" t="s">
        <v>1176</v>
      </c>
      <c r="L50" s="178" t="s">
        <v>968</v>
      </c>
      <c r="M50" s="145" t="s">
        <v>967</v>
      </c>
      <c r="N50" s="212" t="s">
        <v>1249</v>
      </c>
      <c r="O50" s="241" t="s">
        <v>621</v>
      </c>
    </row>
    <row r="51" spans="1:15" ht="165" customHeight="1">
      <c r="A51" s="501" t="s">
        <v>1046</v>
      </c>
      <c r="B51" s="600" t="s">
        <v>869</v>
      </c>
      <c r="C51" s="590" t="s">
        <v>598</v>
      </c>
      <c r="D51" s="590" t="s">
        <v>358</v>
      </c>
      <c r="E51" s="203">
        <v>15000</v>
      </c>
      <c r="F51" s="202" t="s">
        <v>377</v>
      </c>
      <c r="G51" s="229" t="s">
        <v>875</v>
      </c>
      <c r="H51" s="204" t="s">
        <v>874</v>
      </c>
      <c r="I51" s="204" t="s">
        <v>877</v>
      </c>
      <c r="J51" s="380" t="s">
        <v>876</v>
      </c>
      <c r="K51" s="208" t="s">
        <v>1177</v>
      </c>
      <c r="L51" s="206" t="s">
        <v>870</v>
      </c>
      <c r="M51" s="151" t="s">
        <v>871</v>
      </c>
      <c r="N51" s="205" t="s">
        <v>872</v>
      </c>
      <c r="O51" s="205" t="s">
        <v>1089</v>
      </c>
    </row>
    <row r="52" spans="1:15" ht="165" customHeight="1">
      <c r="A52" s="501" t="s">
        <v>1046</v>
      </c>
      <c r="B52" s="600" t="s">
        <v>485</v>
      </c>
      <c r="C52" s="590" t="s">
        <v>590</v>
      </c>
      <c r="D52" s="590" t="s">
        <v>358</v>
      </c>
      <c r="E52" s="203">
        <v>50000</v>
      </c>
      <c r="F52" s="202" t="s">
        <v>377</v>
      </c>
      <c r="G52" s="229" t="s">
        <v>865</v>
      </c>
      <c r="H52" s="204" t="s">
        <v>487</v>
      </c>
      <c r="I52" s="204" t="s">
        <v>498</v>
      </c>
      <c r="J52" s="380" t="s">
        <v>864</v>
      </c>
      <c r="K52" s="208" t="s">
        <v>1047</v>
      </c>
      <c r="L52" s="206" t="s">
        <v>1267</v>
      </c>
      <c r="M52" s="151" t="s">
        <v>863</v>
      </c>
      <c r="N52" s="205" t="s">
        <v>784</v>
      </c>
      <c r="O52" s="205" t="s">
        <v>1089</v>
      </c>
    </row>
    <row r="53" spans="1:15" ht="165" customHeight="1">
      <c r="A53" s="501" t="s">
        <v>1046</v>
      </c>
      <c r="B53" s="600" t="s">
        <v>379</v>
      </c>
      <c r="C53" s="590" t="s">
        <v>590</v>
      </c>
      <c r="D53" s="590" t="s">
        <v>358</v>
      </c>
      <c r="E53" s="147" t="s">
        <v>1234</v>
      </c>
      <c r="F53" s="202" t="s">
        <v>377</v>
      </c>
      <c r="G53" s="229" t="s">
        <v>879</v>
      </c>
      <c r="H53" s="208" t="s">
        <v>1092</v>
      </c>
      <c r="I53" s="208" t="s">
        <v>381</v>
      </c>
      <c r="J53" s="380" t="s">
        <v>878</v>
      </c>
      <c r="K53" s="208" t="s">
        <v>743</v>
      </c>
      <c r="L53" s="206" t="s">
        <v>671</v>
      </c>
      <c r="M53" s="151" t="s">
        <v>1266</v>
      </c>
      <c r="N53" s="205" t="s">
        <v>740</v>
      </c>
      <c r="O53" s="205" t="s">
        <v>1089</v>
      </c>
    </row>
    <row r="54" spans="1:15" ht="165" customHeight="1">
      <c r="A54" s="501" t="s">
        <v>1046</v>
      </c>
      <c r="B54" s="600" t="s">
        <v>488</v>
      </c>
      <c r="C54" s="590" t="s">
        <v>598</v>
      </c>
      <c r="D54" s="590" t="s">
        <v>358</v>
      </c>
      <c r="E54" s="203">
        <v>50000</v>
      </c>
      <c r="F54" s="147" t="s">
        <v>377</v>
      </c>
      <c r="G54" s="229" t="s">
        <v>880</v>
      </c>
      <c r="H54" s="341" t="s">
        <v>492</v>
      </c>
      <c r="I54" s="204" t="s">
        <v>489</v>
      </c>
      <c r="J54" s="354" t="s">
        <v>581</v>
      </c>
      <c r="K54" s="208" t="s">
        <v>745</v>
      </c>
      <c r="L54" s="206" t="s">
        <v>883</v>
      </c>
      <c r="M54" s="209" t="s">
        <v>881</v>
      </c>
      <c r="N54" s="205" t="s">
        <v>882</v>
      </c>
      <c r="O54" s="205" t="s">
        <v>1089</v>
      </c>
    </row>
    <row r="55" spans="1:15" ht="165" customHeight="1">
      <c r="A55" s="501" t="s">
        <v>1046</v>
      </c>
      <c r="B55" s="600" t="s">
        <v>751</v>
      </c>
      <c r="C55" s="590" t="s">
        <v>592</v>
      </c>
      <c r="D55" s="590" t="s">
        <v>358</v>
      </c>
      <c r="E55" s="203" t="s">
        <v>793</v>
      </c>
      <c r="F55" s="206" t="s">
        <v>148</v>
      </c>
      <c r="G55" s="229" t="s">
        <v>868</v>
      </c>
      <c r="H55" s="208" t="s">
        <v>159</v>
      </c>
      <c r="I55" s="208" t="s">
        <v>158</v>
      </c>
      <c r="J55" s="204" t="s">
        <v>548</v>
      </c>
      <c r="K55" s="208" t="s">
        <v>157</v>
      </c>
      <c r="L55" s="210" t="s">
        <v>867</v>
      </c>
      <c r="M55" s="209" t="s">
        <v>866</v>
      </c>
      <c r="N55" s="205" t="s">
        <v>783</v>
      </c>
      <c r="O55" s="205" t="s">
        <v>1089</v>
      </c>
    </row>
    <row r="56" spans="1:15" ht="165" customHeight="1">
      <c r="A56" s="501" t="s">
        <v>1046</v>
      </c>
      <c r="B56" s="601" t="s">
        <v>750</v>
      </c>
      <c r="C56" s="590" t="s">
        <v>598</v>
      </c>
      <c r="D56" s="590" t="s">
        <v>358</v>
      </c>
      <c r="E56" s="228" t="s">
        <v>793</v>
      </c>
      <c r="F56" s="210" t="s">
        <v>148</v>
      </c>
      <c r="G56" s="230" t="s">
        <v>884</v>
      </c>
      <c r="H56" s="208" t="s">
        <v>164</v>
      </c>
      <c r="I56" s="208" t="s">
        <v>163</v>
      </c>
      <c r="J56" s="204" t="s">
        <v>547</v>
      </c>
      <c r="K56" s="208" t="s">
        <v>1178</v>
      </c>
      <c r="L56" s="210" t="s">
        <v>1267</v>
      </c>
      <c r="M56" s="209" t="s">
        <v>886</v>
      </c>
      <c r="N56" s="205" t="s">
        <v>784</v>
      </c>
      <c r="O56" s="205" t="s">
        <v>1089</v>
      </c>
    </row>
    <row r="57" spans="1:15" ht="165" customHeight="1">
      <c r="A57" s="501" t="s">
        <v>1046</v>
      </c>
      <c r="B57" s="601" t="s">
        <v>494</v>
      </c>
      <c r="C57" s="590" t="s">
        <v>592</v>
      </c>
      <c r="D57" s="590" t="s">
        <v>358</v>
      </c>
      <c r="E57" s="228">
        <v>10000</v>
      </c>
      <c r="F57" s="210" t="s">
        <v>377</v>
      </c>
      <c r="G57" s="230" t="s">
        <v>888</v>
      </c>
      <c r="H57" s="208" t="s">
        <v>887</v>
      </c>
      <c r="I57" s="208" t="s">
        <v>889</v>
      </c>
      <c r="J57" s="204" t="s">
        <v>1083</v>
      </c>
      <c r="K57" s="208" t="s">
        <v>1179</v>
      </c>
      <c r="L57" s="210" t="s">
        <v>693</v>
      </c>
      <c r="M57" s="209" t="s">
        <v>695</v>
      </c>
      <c r="N57" s="205" t="s">
        <v>694</v>
      </c>
      <c r="O57" s="205" t="s">
        <v>1089</v>
      </c>
    </row>
    <row r="58" spans="1:15" ht="165" customHeight="1">
      <c r="A58" s="501" t="s">
        <v>1046</v>
      </c>
      <c r="B58" s="602" t="s">
        <v>749</v>
      </c>
      <c r="C58" s="591" t="s">
        <v>598</v>
      </c>
      <c r="D58" s="590" t="s">
        <v>358</v>
      </c>
      <c r="E58" s="203" t="s">
        <v>793</v>
      </c>
      <c r="F58" s="206" t="s">
        <v>148</v>
      </c>
      <c r="G58" s="230" t="s">
        <v>891</v>
      </c>
      <c r="H58" s="208" t="s">
        <v>151</v>
      </c>
      <c r="I58" s="208" t="s">
        <v>150</v>
      </c>
      <c r="J58" s="395" t="s">
        <v>902</v>
      </c>
      <c r="K58" s="208" t="s">
        <v>1180</v>
      </c>
      <c r="L58" s="210" t="s">
        <v>895</v>
      </c>
      <c r="M58" s="209" t="s">
        <v>894</v>
      </c>
      <c r="N58" s="205" t="s">
        <v>896</v>
      </c>
      <c r="O58" s="205" t="s">
        <v>1089</v>
      </c>
    </row>
    <row r="59" spans="1:15" ht="165" customHeight="1">
      <c r="A59" s="501" t="s">
        <v>1046</v>
      </c>
      <c r="B59" s="602" t="s">
        <v>752</v>
      </c>
      <c r="C59" s="590" t="s">
        <v>592</v>
      </c>
      <c r="D59" s="590" t="s">
        <v>358</v>
      </c>
      <c r="E59" s="203" t="s">
        <v>793</v>
      </c>
      <c r="F59" s="206" t="s">
        <v>377</v>
      </c>
      <c r="G59" s="230" t="s">
        <v>904</v>
      </c>
      <c r="H59" s="208" t="s">
        <v>186</v>
      </c>
      <c r="I59" s="208" t="s">
        <v>1048</v>
      </c>
      <c r="J59" s="396" t="s">
        <v>903</v>
      </c>
      <c r="K59" s="208" t="s">
        <v>1181</v>
      </c>
      <c r="L59" s="210" t="s">
        <v>898</v>
      </c>
      <c r="M59" s="209" t="s">
        <v>897</v>
      </c>
      <c r="N59" s="205" t="s">
        <v>899</v>
      </c>
      <c r="O59" s="205" t="s">
        <v>1089</v>
      </c>
    </row>
    <row r="60" spans="1:15" ht="165" customHeight="1">
      <c r="A60" s="501" t="s">
        <v>1046</v>
      </c>
      <c r="B60" s="602" t="s">
        <v>753</v>
      </c>
      <c r="C60" s="590" t="s">
        <v>592</v>
      </c>
      <c r="D60" s="590" t="s">
        <v>358</v>
      </c>
      <c r="E60" s="203" t="s">
        <v>793</v>
      </c>
      <c r="F60" s="206" t="s">
        <v>377</v>
      </c>
      <c r="G60" s="230" t="s">
        <v>905</v>
      </c>
      <c r="H60" s="208" t="s">
        <v>910</v>
      </c>
      <c r="I60" s="208" t="s">
        <v>181</v>
      </c>
      <c r="J60" s="204" t="s">
        <v>549</v>
      </c>
      <c r="K60" s="208" t="s">
        <v>906</v>
      </c>
      <c r="L60" s="210" t="s">
        <v>909</v>
      </c>
      <c r="M60" s="209" t="s">
        <v>907</v>
      </c>
      <c r="N60" s="205" t="s">
        <v>908</v>
      </c>
      <c r="O60" s="205" t="s">
        <v>1089</v>
      </c>
    </row>
    <row r="61" spans="1:15" ht="165" customHeight="1">
      <c r="A61" s="501" t="s">
        <v>1046</v>
      </c>
      <c r="B61" s="603" t="s">
        <v>911</v>
      </c>
      <c r="C61" s="590" t="s">
        <v>598</v>
      </c>
      <c r="D61" s="590" t="s">
        <v>912</v>
      </c>
      <c r="E61" s="475" t="s">
        <v>793</v>
      </c>
      <c r="F61" s="476" t="s">
        <v>930</v>
      </c>
      <c r="G61" s="477" t="s">
        <v>913</v>
      </c>
      <c r="H61" s="478" t="s">
        <v>916</v>
      </c>
      <c r="I61" s="478" t="s">
        <v>1049</v>
      </c>
      <c r="J61" s="479" t="s">
        <v>1083</v>
      </c>
      <c r="K61" s="478" t="s">
        <v>914</v>
      </c>
      <c r="L61" s="210" t="s">
        <v>928</v>
      </c>
      <c r="M61" s="480" t="s">
        <v>927</v>
      </c>
      <c r="N61" s="481" t="s">
        <v>929</v>
      </c>
      <c r="O61" s="205" t="s">
        <v>1089</v>
      </c>
    </row>
    <row r="62" spans="1:15" ht="165" customHeight="1">
      <c r="A62" s="501" t="s">
        <v>1046</v>
      </c>
      <c r="B62" s="603" t="s">
        <v>917</v>
      </c>
      <c r="C62" s="590" t="s">
        <v>590</v>
      </c>
      <c r="D62" s="590" t="s">
        <v>912</v>
      </c>
      <c r="E62" s="475" t="s">
        <v>793</v>
      </c>
      <c r="F62" s="476" t="s">
        <v>931</v>
      </c>
      <c r="G62" s="477" t="s">
        <v>919</v>
      </c>
      <c r="H62" s="478" t="s">
        <v>922</v>
      </c>
      <c r="I62" s="478" t="s">
        <v>920</v>
      </c>
      <c r="J62" s="479" t="s">
        <v>1098</v>
      </c>
      <c r="K62" s="478" t="s">
        <v>1182</v>
      </c>
      <c r="L62" s="210" t="s">
        <v>924</v>
      </c>
      <c r="M62" s="480" t="s">
        <v>926</v>
      </c>
      <c r="N62" s="481" t="s">
        <v>925</v>
      </c>
      <c r="O62" s="205" t="s">
        <v>1089</v>
      </c>
    </row>
    <row r="63" spans="1:15" ht="165" customHeight="1">
      <c r="A63" s="501" t="s">
        <v>1046</v>
      </c>
      <c r="B63" s="604" t="s">
        <v>754</v>
      </c>
      <c r="C63" s="590" t="s">
        <v>598</v>
      </c>
      <c r="D63" s="590" t="s">
        <v>358</v>
      </c>
      <c r="E63" s="483" t="s">
        <v>793</v>
      </c>
      <c r="F63" s="476" t="s">
        <v>188</v>
      </c>
      <c r="G63" s="477" t="s">
        <v>385</v>
      </c>
      <c r="H63" s="478" t="s">
        <v>195</v>
      </c>
      <c r="I63" s="478" t="s">
        <v>1237</v>
      </c>
      <c r="J63" s="484" t="s">
        <v>1083</v>
      </c>
      <c r="K63" s="478" t="s">
        <v>189</v>
      </c>
      <c r="L63" s="210" t="s">
        <v>727</v>
      </c>
      <c r="M63" s="480" t="s">
        <v>1235</v>
      </c>
      <c r="N63" s="485" t="s">
        <v>728</v>
      </c>
      <c r="O63" s="205" t="s">
        <v>1089</v>
      </c>
    </row>
    <row r="64" spans="1:15" ht="165" customHeight="1">
      <c r="A64" s="501" t="s">
        <v>1046</v>
      </c>
      <c r="B64" s="604" t="s">
        <v>755</v>
      </c>
      <c r="C64" s="590" t="s">
        <v>1198</v>
      </c>
      <c r="D64" s="590" t="s">
        <v>358</v>
      </c>
      <c r="E64" s="483">
        <v>7500</v>
      </c>
      <c r="F64" s="476" t="s">
        <v>188</v>
      </c>
      <c r="G64" s="477" t="s">
        <v>384</v>
      </c>
      <c r="H64" s="478" t="s">
        <v>1050</v>
      </c>
      <c r="I64" s="478" t="s">
        <v>1236</v>
      </c>
      <c r="J64" s="484" t="s">
        <v>1083</v>
      </c>
      <c r="K64" s="478" t="s">
        <v>189</v>
      </c>
      <c r="L64" s="210" t="s">
        <v>727</v>
      </c>
      <c r="M64" s="480" t="s">
        <v>1235</v>
      </c>
      <c r="N64" s="485" t="s">
        <v>728</v>
      </c>
      <c r="O64" s="205" t="s">
        <v>1089</v>
      </c>
    </row>
    <row r="65" spans="1:15" s="523" customFormat="1" ht="165" customHeight="1">
      <c r="A65" s="501" t="s">
        <v>1046</v>
      </c>
      <c r="B65" s="604" t="s">
        <v>1067</v>
      </c>
      <c r="C65" s="590" t="s">
        <v>1198</v>
      </c>
      <c r="D65" s="590" t="s">
        <v>912</v>
      </c>
      <c r="E65" s="482" t="s">
        <v>793</v>
      </c>
      <c r="F65" s="476" t="s">
        <v>197</v>
      </c>
      <c r="G65" s="477" t="s">
        <v>793</v>
      </c>
      <c r="H65" s="478" t="s">
        <v>200</v>
      </c>
      <c r="I65" s="478" t="s">
        <v>1253</v>
      </c>
      <c r="J65" s="484" t="s">
        <v>1083</v>
      </c>
      <c r="K65" s="478" t="s">
        <v>198</v>
      </c>
      <c r="L65" s="210" t="s">
        <v>727</v>
      </c>
      <c r="M65" s="480" t="s">
        <v>1235</v>
      </c>
      <c r="N65" s="485" t="s">
        <v>728</v>
      </c>
      <c r="O65" s="205" t="s">
        <v>1089</v>
      </c>
    </row>
    <row r="66" spans="1:15" ht="165" customHeight="1">
      <c r="A66" s="501" t="s">
        <v>1046</v>
      </c>
      <c r="B66" s="604" t="s">
        <v>1238</v>
      </c>
      <c r="C66" s="590" t="s">
        <v>1198</v>
      </c>
      <c r="D66" s="590" t="s">
        <v>912</v>
      </c>
      <c r="E66" s="482" t="s">
        <v>793</v>
      </c>
      <c r="F66" s="476" t="s">
        <v>1238</v>
      </c>
      <c r="G66" s="477" t="s">
        <v>793</v>
      </c>
      <c r="H66" s="478" t="s">
        <v>1239</v>
      </c>
      <c r="I66" s="478" t="s">
        <v>1244</v>
      </c>
      <c r="J66" s="484" t="s">
        <v>1083</v>
      </c>
      <c r="K66" s="478" t="s">
        <v>1242</v>
      </c>
      <c r="L66" s="210" t="s">
        <v>1243</v>
      </c>
      <c r="M66" s="480" t="s">
        <v>1241</v>
      </c>
      <c r="N66" s="485" t="s">
        <v>1240</v>
      </c>
      <c r="O66" s="205" t="s">
        <v>1089</v>
      </c>
    </row>
    <row r="67" spans="1:15" ht="165" customHeight="1">
      <c r="A67" s="502" t="s">
        <v>971</v>
      </c>
      <c r="B67" s="605" t="s">
        <v>972</v>
      </c>
      <c r="C67" s="592" t="s">
        <v>589</v>
      </c>
      <c r="D67" s="592" t="s">
        <v>358</v>
      </c>
      <c r="E67" s="429" t="s">
        <v>793</v>
      </c>
      <c r="F67" s="429" t="s">
        <v>214</v>
      </c>
      <c r="G67" s="430" t="s">
        <v>402</v>
      </c>
      <c r="H67" s="431" t="s">
        <v>217</v>
      </c>
      <c r="I67" s="431" t="s">
        <v>216</v>
      </c>
      <c r="J67" s="430" t="s">
        <v>977</v>
      </c>
      <c r="K67" s="430" t="s">
        <v>1183</v>
      </c>
      <c r="L67" s="541" t="s">
        <v>979</v>
      </c>
      <c r="M67" s="541" t="s">
        <v>981</v>
      </c>
      <c r="N67" s="541" t="s">
        <v>980</v>
      </c>
      <c r="O67" s="435" t="s">
        <v>1090</v>
      </c>
    </row>
    <row r="68" spans="1:15" ht="165" customHeight="1">
      <c r="A68" s="502" t="s">
        <v>971</v>
      </c>
      <c r="B68" s="605" t="s">
        <v>973</v>
      </c>
      <c r="C68" s="592" t="s">
        <v>982</v>
      </c>
      <c r="D68" s="592" t="s">
        <v>358</v>
      </c>
      <c r="E68" s="429" t="s">
        <v>793</v>
      </c>
      <c r="F68" s="444" t="s">
        <v>219</v>
      </c>
      <c r="G68" s="430" t="s">
        <v>1270</v>
      </c>
      <c r="H68" s="431" t="s">
        <v>222</v>
      </c>
      <c r="I68" s="431" t="s">
        <v>221</v>
      </c>
      <c r="J68" s="430" t="s">
        <v>978</v>
      </c>
      <c r="K68" s="430" t="s">
        <v>1184</v>
      </c>
      <c r="L68" s="541" t="s">
        <v>984</v>
      </c>
      <c r="M68" s="541" t="s">
        <v>983</v>
      </c>
      <c r="N68" s="541" t="s">
        <v>985</v>
      </c>
      <c r="O68" s="435" t="s">
        <v>1090</v>
      </c>
    </row>
    <row r="69" spans="1:15" ht="165" customHeight="1">
      <c r="A69" s="502" t="s">
        <v>971</v>
      </c>
      <c r="B69" s="605" t="s">
        <v>974</v>
      </c>
      <c r="C69" s="592" t="s">
        <v>592</v>
      </c>
      <c r="D69" s="592" t="s">
        <v>358</v>
      </c>
      <c r="E69" s="439" t="s">
        <v>793</v>
      </c>
      <c r="F69" s="439" t="s">
        <v>214</v>
      </c>
      <c r="G69" s="430" t="s">
        <v>1003</v>
      </c>
      <c r="H69" s="440" t="s">
        <v>231</v>
      </c>
      <c r="I69" s="440" t="s">
        <v>595</v>
      </c>
      <c r="J69" s="447" t="s">
        <v>990</v>
      </c>
      <c r="K69" s="430" t="s">
        <v>1183</v>
      </c>
      <c r="L69" s="541" t="s">
        <v>993</v>
      </c>
      <c r="M69" s="541" t="s">
        <v>992</v>
      </c>
      <c r="N69" s="541" t="s">
        <v>991</v>
      </c>
      <c r="O69" s="435" t="s">
        <v>1090</v>
      </c>
    </row>
    <row r="70" spans="1:15" ht="165" customHeight="1">
      <c r="A70" s="502" t="s">
        <v>971</v>
      </c>
      <c r="B70" s="605" t="s">
        <v>975</v>
      </c>
      <c r="C70" s="592" t="s">
        <v>1198</v>
      </c>
      <c r="D70" s="592" t="s">
        <v>358</v>
      </c>
      <c r="E70" s="429" t="s">
        <v>793</v>
      </c>
      <c r="F70" s="429" t="s">
        <v>214</v>
      </c>
      <c r="G70" s="442" t="s">
        <v>1004</v>
      </c>
      <c r="H70" s="431" t="s">
        <v>235</v>
      </c>
      <c r="I70" s="431" t="s">
        <v>234</v>
      </c>
      <c r="J70" s="447" t="s">
        <v>1000</v>
      </c>
      <c r="K70" s="430" t="s">
        <v>1183</v>
      </c>
      <c r="L70" s="446" t="s">
        <v>1001</v>
      </c>
      <c r="M70" s="541" t="s">
        <v>999</v>
      </c>
      <c r="N70" s="541" t="s">
        <v>1002</v>
      </c>
      <c r="O70" s="435" t="s">
        <v>1090</v>
      </c>
    </row>
    <row r="71" spans="1:15" ht="165" customHeight="1">
      <c r="A71" s="502" t="s">
        <v>971</v>
      </c>
      <c r="B71" s="605" t="s">
        <v>976</v>
      </c>
      <c r="C71" s="592" t="s">
        <v>1198</v>
      </c>
      <c r="D71" s="592" t="s">
        <v>358</v>
      </c>
      <c r="E71" s="439" t="s">
        <v>793</v>
      </c>
      <c r="F71" s="439" t="s">
        <v>214</v>
      </c>
      <c r="G71" s="442" t="s">
        <v>1004</v>
      </c>
      <c r="H71" s="442" t="s">
        <v>239</v>
      </c>
      <c r="I71" s="448" t="s">
        <v>238</v>
      </c>
      <c r="J71" s="447" t="s">
        <v>1008</v>
      </c>
      <c r="K71" s="430" t="s">
        <v>997</v>
      </c>
      <c r="L71" s="446" t="s">
        <v>1005</v>
      </c>
      <c r="M71" s="541" t="s">
        <v>1007</v>
      </c>
      <c r="N71" s="541" t="s">
        <v>1006</v>
      </c>
      <c r="O71" s="435" t="s">
        <v>1090</v>
      </c>
    </row>
    <row r="72" spans="1:15" ht="165" customHeight="1">
      <c r="A72" s="503" t="s">
        <v>832</v>
      </c>
      <c r="B72" s="606" t="s">
        <v>798</v>
      </c>
      <c r="C72" s="586" t="s">
        <v>1198</v>
      </c>
      <c r="D72" s="586" t="s">
        <v>1199</v>
      </c>
      <c r="E72" s="371" t="s">
        <v>793</v>
      </c>
      <c r="F72" s="518" t="s">
        <v>809</v>
      </c>
      <c r="G72" s="372" t="s">
        <v>1051</v>
      </c>
      <c r="H72" s="372" t="s">
        <v>1189</v>
      </c>
      <c r="I72" s="373" t="s">
        <v>814</v>
      </c>
      <c r="J72" s="373" t="s">
        <v>1083</v>
      </c>
      <c r="K72" s="519" t="s">
        <v>1101</v>
      </c>
      <c r="L72" s="518" t="s">
        <v>708</v>
      </c>
      <c r="M72" s="369" t="s">
        <v>1230</v>
      </c>
      <c r="N72" s="377" t="s">
        <v>708</v>
      </c>
      <c r="O72" s="377" t="s">
        <v>786</v>
      </c>
    </row>
    <row r="73" spans="1:15" ht="165" customHeight="1">
      <c r="A73" s="503" t="s">
        <v>832</v>
      </c>
      <c r="B73" s="606" t="s">
        <v>799</v>
      </c>
      <c r="C73" s="586" t="s">
        <v>1198</v>
      </c>
      <c r="D73" s="586" t="s">
        <v>912</v>
      </c>
      <c r="E73" s="371" t="s">
        <v>793</v>
      </c>
      <c r="F73" s="518" t="s">
        <v>809</v>
      </c>
      <c r="G73" s="372" t="s">
        <v>1051</v>
      </c>
      <c r="H73" s="373" t="s">
        <v>824</v>
      </c>
      <c r="I73" s="373" t="s">
        <v>1185</v>
      </c>
      <c r="J73" s="373" t="s">
        <v>1083</v>
      </c>
      <c r="K73" s="519" t="s">
        <v>1101</v>
      </c>
      <c r="L73" s="518" t="s">
        <v>708</v>
      </c>
      <c r="M73" s="369" t="s">
        <v>1093</v>
      </c>
      <c r="N73" s="377" t="s">
        <v>708</v>
      </c>
      <c r="O73" s="377" t="s">
        <v>786</v>
      </c>
    </row>
    <row r="74" spans="1:15" ht="165" customHeight="1">
      <c r="A74" s="503" t="s">
        <v>832</v>
      </c>
      <c r="B74" s="606" t="s">
        <v>800</v>
      </c>
      <c r="C74" s="586" t="s">
        <v>1198</v>
      </c>
      <c r="D74" s="586" t="s">
        <v>1207</v>
      </c>
      <c r="E74" s="371" t="s">
        <v>793</v>
      </c>
      <c r="F74" s="518" t="s">
        <v>809</v>
      </c>
      <c r="G74" s="372" t="s">
        <v>793</v>
      </c>
      <c r="H74" s="373" t="s">
        <v>1196</v>
      </c>
      <c r="I74" s="373" t="s">
        <v>1172</v>
      </c>
      <c r="J74" s="373" t="s">
        <v>1083</v>
      </c>
      <c r="K74" s="519" t="s">
        <v>1101</v>
      </c>
      <c r="L74" s="520" t="s">
        <v>708</v>
      </c>
      <c r="M74" s="369" t="s">
        <v>708</v>
      </c>
      <c r="N74" s="377" t="s">
        <v>708</v>
      </c>
      <c r="O74" s="377" t="s">
        <v>786</v>
      </c>
    </row>
    <row r="75" spans="1:15" ht="165" customHeight="1">
      <c r="A75" s="503" t="s">
        <v>832</v>
      </c>
      <c r="B75" s="606" t="s">
        <v>801</v>
      </c>
      <c r="C75" s="586" t="s">
        <v>1198</v>
      </c>
      <c r="D75" s="586" t="s">
        <v>1207</v>
      </c>
      <c r="E75" s="371" t="s">
        <v>793</v>
      </c>
      <c r="F75" s="518" t="s">
        <v>809</v>
      </c>
      <c r="G75" s="372" t="s">
        <v>1051</v>
      </c>
      <c r="H75" s="373" t="s">
        <v>1271</v>
      </c>
      <c r="I75" s="373" t="s">
        <v>1272</v>
      </c>
      <c r="J75" s="373" t="s">
        <v>1083</v>
      </c>
      <c r="K75" s="519" t="s">
        <v>1101</v>
      </c>
      <c r="L75" s="520" t="s">
        <v>708</v>
      </c>
      <c r="M75" s="369" t="s">
        <v>1094</v>
      </c>
      <c r="N75" s="377" t="s">
        <v>708</v>
      </c>
      <c r="O75" s="377" t="s">
        <v>786</v>
      </c>
    </row>
    <row r="76" spans="1:15" ht="165" customHeight="1">
      <c r="A76" s="503" t="s">
        <v>832</v>
      </c>
      <c r="B76" s="606" t="s">
        <v>804</v>
      </c>
      <c r="C76" s="586" t="s">
        <v>1198</v>
      </c>
      <c r="D76" s="586" t="s">
        <v>1103</v>
      </c>
      <c r="E76" s="371" t="s">
        <v>793</v>
      </c>
      <c r="F76" s="518" t="s">
        <v>809</v>
      </c>
      <c r="G76" s="372" t="s">
        <v>1051</v>
      </c>
      <c r="H76" s="373" t="s">
        <v>1188</v>
      </c>
      <c r="I76" s="373" t="s">
        <v>819</v>
      </c>
      <c r="J76" s="373" t="s">
        <v>1083</v>
      </c>
      <c r="K76" s="519" t="s">
        <v>1101</v>
      </c>
      <c r="L76" s="520" t="s">
        <v>708</v>
      </c>
      <c r="M76" s="369" t="s">
        <v>708</v>
      </c>
      <c r="N76" s="377" t="s">
        <v>708</v>
      </c>
      <c r="O76" s="377" t="s">
        <v>786</v>
      </c>
    </row>
    <row r="77" spans="1:15" ht="165" customHeight="1">
      <c r="A77" s="503" t="s">
        <v>832</v>
      </c>
      <c r="B77" s="606" t="s">
        <v>805</v>
      </c>
      <c r="C77" s="586" t="s">
        <v>1198</v>
      </c>
      <c r="D77" s="586" t="s">
        <v>1103</v>
      </c>
      <c r="E77" s="371" t="s">
        <v>793</v>
      </c>
      <c r="F77" s="518" t="s">
        <v>809</v>
      </c>
      <c r="G77" s="372" t="s">
        <v>1051</v>
      </c>
      <c r="H77" s="373" t="s">
        <v>1188</v>
      </c>
      <c r="I77" s="373" t="s">
        <v>820</v>
      </c>
      <c r="J77" s="373" t="s">
        <v>1083</v>
      </c>
      <c r="K77" s="519" t="s">
        <v>1101</v>
      </c>
      <c r="L77" s="520" t="s">
        <v>708</v>
      </c>
      <c r="M77" s="369" t="s">
        <v>708</v>
      </c>
      <c r="N77" s="377" t="s">
        <v>708</v>
      </c>
      <c r="O77" s="377" t="s">
        <v>786</v>
      </c>
    </row>
    <row r="78" spans="1:15" ht="165" customHeight="1">
      <c r="A78" s="503" t="s">
        <v>832</v>
      </c>
      <c r="B78" s="606" t="s">
        <v>1187</v>
      </c>
      <c r="C78" s="586" t="s">
        <v>1198</v>
      </c>
      <c r="D78" s="586" t="s">
        <v>1207</v>
      </c>
      <c r="E78" s="371" t="s">
        <v>793</v>
      </c>
      <c r="F78" s="518" t="s">
        <v>809</v>
      </c>
      <c r="G78" s="372" t="s">
        <v>1051</v>
      </c>
      <c r="H78" s="373" t="s">
        <v>1188</v>
      </c>
      <c r="I78" s="373" t="s">
        <v>1191</v>
      </c>
      <c r="J78" s="373" t="s">
        <v>1083</v>
      </c>
      <c r="K78" s="519" t="s">
        <v>1101</v>
      </c>
      <c r="L78" s="520" t="s">
        <v>708</v>
      </c>
      <c r="M78" s="369" t="s">
        <v>708</v>
      </c>
      <c r="N78" s="377" t="s">
        <v>708</v>
      </c>
      <c r="O78" s="377" t="s">
        <v>786</v>
      </c>
    </row>
    <row r="79" spans="1:15" ht="165" customHeight="1">
      <c r="A79" s="503" t="s">
        <v>832</v>
      </c>
      <c r="B79" s="606" t="s">
        <v>856</v>
      </c>
      <c r="C79" s="586" t="s">
        <v>1198</v>
      </c>
      <c r="D79" s="586" t="s">
        <v>1199</v>
      </c>
      <c r="E79" s="371" t="s">
        <v>793</v>
      </c>
      <c r="F79" s="518" t="s">
        <v>809</v>
      </c>
      <c r="G79" s="372" t="s">
        <v>1051</v>
      </c>
      <c r="H79" s="373" t="s">
        <v>1190</v>
      </c>
      <c r="I79" s="373" t="s">
        <v>1186</v>
      </c>
      <c r="J79" s="373" t="s">
        <v>1083</v>
      </c>
      <c r="K79" s="519" t="s">
        <v>1101</v>
      </c>
      <c r="L79" s="520" t="s">
        <v>708</v>
      </c>
      <c r="M79" s="369" t="s">
        <v>708</v>
      </c>
      <c r="N79" s="377" t="s">
        <v>708</v>
      </c>
      <c r="O79" s="377" t="s">
        <v>786</v>
      </c>
    </row>
    <row r="80" spans="1:15" s="176" customFormat="1" ht="60" customHeight="1">
      <c r="B80" s="505"/>
      <c r="E80" s="510"/>
      <c r="G80" s="511"/>
      <c r="J80" s="509"/>
      <c r="M80" s="509"/>
      <c r="N80" s="509"/>
    </row>
    <row r="81" spans="2:14" s="176" customFormat="1" ht="60" customHeight="1">
      <c r="B81" s="505"/>
      <c r="E81" s="510"/>
      <c r="G81" s="511"/>
      <c r="J81" s="509"/>
      <c r="M81" s="509"/>
      <c r="N81" s="509"/>
    </row>
    <row r="82" spans="2:14" s="176" customFormat="1" ht="60" customHeight="1">
      <c r="B82" s="505"/>
      <c r="E82" s="510"/>
      <c r="G82" s="511"/>
      <c r="J82" s="509"/>
      <c r="M82" s="509"/>
      <c r="N82" s="509"/>
    </row>
    <row r="83" spans="2:14" s="176" customFormat="1" ht="60" customHeight="1">
      <c r="B83" s="505"/>
      <c r="E83" s="510"/>
      <c r="G83" s="511"/>
      <c r="J83" s="509"/>
      <c r="M83" s="509"/>
      <c r="N83" s="509"/>
    </row>
    <row r="84" spans="2:14" s="176" customFormat="1" ht="60" customHeight="1">
      <c r="B84" s="505"/>
      <c r="E84" s="510"/>
      <c r="G84" s="511"/>
      <c r="J84" s="509"/>
      <c r="M84" s="509"/>
      <c r="N84" s="509"/>
    </row>
    <row r="85" spans="2:14" s="176" customFormat="1" ht="60" customHeight="1">
      <c r="B85" s="505"/>
      <c r="E85" s="510"/>
      <c r="G85" s="511"/>
      <c r="J85" s="509"/>
      <c r="M85" s="509"/>
      <c r="N85" s="509"/>
    </row>
    <row r="86" spans="2:14" s="176" customFormat="1" ht="60" customHeight="1">
      <c r="B86" s="505"/>
      <c r="E86" s="510"/>
      <c r="G86" s="511"/>
      <c r="J86" s="509"/>
      <c r="M86" s="509"/>
      <c r="N86" s="509"/>
    </row>
    <row r="87" spans="2:14" s="176" customFormat="1" ht="60" customHeight="1">
      <c r="B87" s="505"/>
      <c r="E87" s="510"/>
      <c r="G87" s="511"/>
      <c r="J87" s="509"/>
      <c r="M87" s="509"/>
      <c r="N87" s="509"/>
    </row>
    <row r="88" spans="2:14" s="176" customFormat="1" ht="60" customHeight="1">
      <c r="B88" s="505"/>
      <c r="E88" s="510"/>
      <c r="G88" s="511"/>
      <c r="J88" s="509"/>
      <c r="M88" s="509"/>
      <c r="N88" s="509"/>
    </row>
    <row r="89" spans="2:14" s="176" customFormat="1" ht="60" customHeight="1">
      <c r="B89" s="505"/>
      <c r="E89" s="510"/>
      <c r="G89" s="511"/>
      <c r="J89" s="509"/>
      <c r="M89" s="509"/>
      <c r="N89" s="509"/>
    </row>
    <row r="90" spans="2:14" s="176" customFormat="1" ht="60" customHeight="1">
      <c r="B90" s="505"/>
      <c r="E90" s="510"/>
      <c r="G90" s="511"/>
      <c r="J90" s="509"/>
      <c r="M90" s="509"/>
      <c r="N90" s="509"/>
    </row>
    <row r="91" spans="2:14" s="176" customFormat="1" ht="60" customHeight="1">
      <c r="B91" s="505"/>
      <c r="E91" s="510"/>
      <c r="G91" s="511"/>
      <c r="J91" s="509"/>
      <c r="M91" s="509"/>
      <c r="N91" s="509"/>
    </row>
    <row r="92" spans="2:14" s="176" customFormat="1" ht="60" customHeight="1">
      <c r="B92" s="505"/>
      <c r="E92" s="510"/>
      <c r="G92" s="511"/>
      <c r="J92" s="509"/>
      <c r="M92" s="509"/>
      <c r="N92" s="509"/>
    </row>
    <row r="93" spans="2:14" s="176" customFormat="1" ht="60" customHeight="1">
      <c r="B93" s="505"/>
      <c r="E93" s="510"/>
      <c r="G93" s="511"/>
      <c r="J93" s="509"/>
      <c r="M93" s="509"/>
      <c r="N93" s="509"/>
    </row>
    <row r="94" spans="2:14" s="176" customFormat="1" ht="39.9" customHeight="1">
      <c r="B94" s="505"/>
      <c r="E94" s="510"/>
      <c r="G94" s="511"/>
      <c r="J94" s="509"/>
      <c r="M94" s="509"/>
      <c r="N94" s="509"/>
    </row>
    <row r="95" spans="2:14" s="176" customFormat="1" ht="39.9" customHeight="1">
      <c r="B95" s="505"/>
      <c r="E95" s="510"/>
      <c r="G95" s="511"/>
      <c r="J95" s="509"/>
      <c r="M95" s="509"/>
      <c r="N95" s="509"/>
    </row>
    <row r="96" spans="2:14" s="176" customFormat="1" ht="39.9" customHeight="1">
      <c r="B96" s="505"/>
      <c r="E96" s="510"/>
      <c r="G96" s="511"/>
      <c r="J96" s="509"/>
      <c r="M96" s="509"/>
      <c r="N96" s="509"/>
    </row>
    <row r="97" spans="1:14" s="176" customFormat="1" ht="39.9" customHeight="1">
      <c r="B97" s="505"/>
      <c r="E97" s="510"/>
      <c r="G97" s="511"/>
      <c r="J97" s="509"/>
      <c r="M97" s="509"/>
      <c r="N97" s="509"/>
    </row>
    <row r="98" spans="1:14" s="176" customFormat="1" ht="39.9" customHeight="1">
      <c r="B98" s="505"/>
      <c r="E98" s="510"/>
      <c r="G98" s="511"/>
      <c r="J98" s="509"/>
      <c r="M98" s="509"/>
      <c r="N98" s="509"/>
    </row>
    <row r="99" spans="1:14" s="176" customFormat="1" ht="39.9" customHeight="1">
      <c r="B99" s="505"/>
      <c r="E99" s="510"/>
      <c r="G99" s="511"/>
      <c r="J99" s="509"/>
      <c r="M99" s="509"/>
      <c r="N99" s="509"/>
    </row>
    <row r="100" spans="1:14" s="176" customFormat="1" ht="39.9" customHeight="1">
      <c r="B100" s="505"/>
      <c r="E100" s="510"/>
      <c r="G100" s="511"/>
      <c r="J100" s="509"/>
      <c r="M100" s="509"/>
      <c r="N100" s="509"/>
    </row>
    <row r="101" spans="1:14" s="176" customFormat="1" ht="39.9" customHeight="1">
      <c r="B101" s="505"/>
      <c r="E101" s="510"/>
      <c r="G101" s="511"/>
      <c r="J101" s="509"/>
      <c r="M101" s="509"/>
      <c r="N101" s="509"/>
    </row>
    <row r="102" spans="1:14" s="176" customFormat="1" ht="39.9" customHeight="1">
      <c r="B102" s="505"/>
      <c r="E102" s="510"/>
      <c r="G102" s="511"/>
      <c r="J102" s="509"/>
      <c r="M102" s="509"/>
      <c r="N102" s="509"/>
    </row>
    <row r="103" spans="1:14" s="176" customFormat="1" ht="39.9" customHeight="1">
      <c r="B103" s="505"/>
      <c r="E103" s="510"/>
      <c r="G103" s="511"/>
      <c r="J103" s="509"/>
      <c r="M103" s="509"/>
      <c r="N103" s="509"/>
    </row>
    <row r="104" spans="1:14" s="176" customFormat="1" ht="39.9" customHeight="1">
      <c r="B104" s="505"/>
      <c r="E104" s="510"/>
      <c r="G104" s="511"/>
      <c r="J104" s="509"/>
      <c r="M104" s="509"/>
      <c r="N104" s="509"/>
    </row>
    <row r="105" spans="1:14" s="176" customFormat="1" ht="39.9" customHeight="1">
      <c r="B105" s="505"/>
      <c r="E105" s="510"/>
      <c r="G105" s="511"/>
      <c r="J105" s="509"/>
      <c r="M105" s="509"/>
      <c r="N105" s="509"/>
    </row>
    <row r="106" spans="1:14" s="176" customFormat="1" ht="39.9" customHeight="1">
      <c r="B106" s="505"/>
      <c r="E106" s="510"/>
      <c r="G106" s="511"/>
      <c r="J106" s="509"/>
      <c r="M106" s="509"/>
      <c r="N106" s="509"/>
    </row>
    <row r="107" spans="1:14" s="176" customFormat="1" ht="39.9" customHeight="1">
      <c r="B107" s="505"/>
      <c r="E107" s="510"/>
      <c r="G107" s="511"/>
      <c r="J107" s="509"/>
      <c r="M107" s="509"/>
      <c r="N107" s="509"/>
    </row>
    <row r="108" spans="1:14" s="176" customFormat="1" ht="39.9" customHeight="1">
      <c r="B108" s="505"/>
      <c r="E108" s="510"/>
      <c r="G108" s="511"/>
      <c r="J108" s="509"/>
      <c r="M108" s="509"/>
      <c r="N108" s="509"/>
    </row>
    <row r="109" spans="1:14" s="176" customFormat="1" ht="39.9" customHeight="1">
      <c r="B109" s="505"/>
      <c r="E109" s="510"/>
      <c r="G109" s="511"/>
      <c r="J109" s="509"/>
      <c r="M109" s="509"/>
      <c r="N109" s="509"/>
    </row>
    <row r="110" spans="1:14" s="176" customFormat="1" ht="39.9" customHeight="1">
      <c r="B110" s="505"/>
      <c r="E110" s="510"/>
      <c r="G110" s="511"/>
      <c r="J110" s="509"/>
      <c r="M110" s="509"/>
      <c r="N110" s="509"/>
    </row>
    <row r="111" spans="1:14">
      <c r="A111"/>
    </row>
    <row r="112" spans="1:14">
      <c r="A112"/>
    </row>
    <row r="113" spans="1:1">
      <c r="A113"/>
    </row>
    <row r="114" spans="1:1">
      <c r="A114"/>
    </row>
    <row r="115" spans="1:1">
      <c r="A115"/>
    </row>
    <row r="116" spans="1:1">
      <c r="A116"/>
    </row>
    <row r="117" spans="1:1">
      <c r="A117"/>
    </row>
    <row r="118" spans="1:1">
      <c r="A118"/>
    </row>
    <row r="119" spans="1:1">
      <c r="A119"/>
    </row>
    <row r="120" spans="1:1">
      <c r="A120"/>
    </row>
    <row r="121" spans="1:1">
      <c r="A121"/>
    </row>
    <row r="122" spans="1:1">
      <c r="A122"/>
    </row>
    <row r="123" spans="1:1">
      <c r="A123"/>
    </row>
    <row r="124" spans="1:1"/>
    <row r="125" spans="1:1"/>
    <row r="126" spans="1:1"/>
    <row r="127" spans="1:1"/>
    <row r="128" spans="1:1"/>
    <row r="129"/>
    <row r="130"/>
    <row r="131"/>
    <row r="132"/>
    <row r="133"/>
    <row r="134"/>
    <row r="135"/>
    <row r="136"/>
    <row r="137"/>
    <row r="138"/>
    <row r="139"/>
    <row r="140"/>
    <row r="141"/>
    <row r="142"/>
    <row r="143"/>
    <row r="144"/>
    <row r="145"/>
  </sheetData>
  <autoFilter ref="A7:O79" xr:uid="{8D9C0B0E-83AF-433A-A3D9-D2755045C2F5}"/>
  <sortState xmlns:xlrd2="http://schemas.microsoft.com/office/spreadsheetml/2017/richdata2" ref="E7:N71">
    <sortCondition descending="1" ref="E7:E71"/>
  </sortState>
  <mergeCells count="7">
    <mergeCell ref="A3:O3"/>
    <mergeCell ref="M4:O4"/>
    <mergeCell ref="A5:C5"/>
    <mergeCell ref="A4:C4"/>
    <mergeCell ref="D4:F4"/>
    <mergeCell ref="J4:L4"/>
    <mergeCell ref="G4:I4"/>
  </mergeCells>
  <hyperlinks>
    <hyperlink ref="B9" r:id="rId1" xr:uid="{00000000-0004-0000-0300-000000000000}"/>
    <hyperlink ref="B10" r:id="rId2" xr:uid="{00000000-0004-0000-0300-000001000000}"/>
    <hyperlink ref="B11" r:id="rId3" display="http://www.fta.dot.gov/grants/16124.html" xr:uid="{00000000-0004-0000-0300-000002000000}"/>
    <hyperlink ref="B58" r:id="rId4" xr:uid="{00000000-0004-0000-0300-00000E000000}"/>
    <hyperlink ref="B56" r:id="rId5" display="http://www.hennepin.us/business/work-with-henn-co/transit-oriented-development" xr:uid="{00000000-0004-0000-0300-00000F000000}"/>
    <hyperlink ref="B60" r:id="rId6" xr:uid="{00000000-0004-0000-0300-000010000000}"/>
    <hyperlink ref="B59" r:id="rId7" xr:uid="{00000000-0004-0000-0300-000011000000}"/>
    <hyperlink ref="B64" r:id="rId8" xr:uid="{00000000-0004-0000-0300-000012000000}"/>
    <hyperlink ref="B63" r:id="rId9" xr:uid="{00000000-0004-0000-0300-000013000000}"/>
    <hyperlink ref="B66" r:id="rId10" location="financing" xr:uid="{00000000-0004-0000-0300-000014000000}"/>
    <hyperlink ref="B52" r:id="rId11" xr:uid="{00000000-0004-0000-0300-000015000000}"/>
    <hyperlink ref="B57" r:id="rId12" xr:uid="{00000000-0004-0000-0300-000016000000}"/>
    <hyperlink ref="B53" r:id="rId13" xr:uid="{00000000-0004-0000-0300-000017000000}"/>
    <hyperlink ref="L52" r:id="rId14" xr:uid="{00000000-0004-0000-0300-000018000000}"/>
    <hyperlink ref="M52" r:id="rId15" xr:uid="{00000000-0004-0000-0300-000019000000}"/>
    <hyperlink ref="B51" r:id="rId16" xr:uid="{00000000-0004-0000-0300-00001A000000}"/>
    <hyperlink ref="L51" r:id="rId17" xr:uid="{00000000-0004-0000-0300-00001B000000}"/>
    <hyperlink ref="M51" r:id="rId18" xr:uid="{00000000-0004-0000-0300-00001C000000}"/>
    <hyperlink ref="B54" r:id="rId19" xr:uid="{00000000-0004-0000-0300-00001D000000}"/>
    <hyperlink ref="M54" r:id="rId20" xr:uid="{00000000-0004-0000-0300-00001E000000}"/>
    <hyperlink ref="L54" r:id="rId21" xr:uid="{00000000-0004-0000-0300-00001F000000}"/>
    <hyperlink ref="B55" r:id="rId22" xr:uid="{00000000-0004-0000-0300-000020000000}"/>
    <hyperlink ref="M55" r:id="rId23" xr:uid="{00000000-0004-0000-0300-000021000000}"/>
    <hyperlink ref="L55" r:id="rId24" xr:uid="{00000000-0004-0000-0300-000022000000}"/>
    <hyperlink ref="M56" r:id="rId25" xr:uid="{00000000-0004-0000-0300-000023000000}"/>
    <hyperlink ref="M58" r:id="rId26" xr:uid="{00000000-0004-0000-0300-000024000000}"/>
    <hyperlink ref="L58" r:id="rId27" xr:uid="{00000000-0004-0000-0300-000025000000}"/>
    <hyperlink ref="M59" r:id="rId28" xr:uid="{00000000-0004-0000-0300-000026000000}"/>
    <hyperlink ref="L59" r:id="rId29" xr:uid="{00000000-0004-0000-0300-000027000000}"/>
    <hyperlink ref="M60" r:id="rId30" xr:uid="{00000000-0004-0000-0300-000028000000}"/>
    <hyperlink ref="L60" r:id="rId31" xr:uid="{00000000-0004-0000-0300-000029000000}"/>
    <hyperlink ref="B61" r:id="rId32" xr:uid="{00000000-0004-0000-0300-00002A000000}"/>
    <hyperlink ref="B62" r:id="rId33" xr:uid="{00000000-0004-0000-0300-00002B000000}"/>
    <hyperlink ref="L62" r:id="rId34" xr:uid="{00000000-0004-0000-0300-00002C000000}"/>
    <hyperlink ref="M62" r:id="rId35" xr:uid="{00000000-0004-0000-0300-00002D000000}"/>
    <hyperlink ref="M61" r:id="rId36" xr:uid="{00000000-0004-0000-0300-00002E000000}"/>
    <hyperlink ref="L61" r:id="rId37" xr:uid="{00000000-0004-0000-0300-00002F000000}"/>
    <hyperlink ref="B17" r:id="rId38" display="http://mn.gov/deed/government/financial-assistance/cleanup/contamination.jsp" xr:uid="{00000000-0004-0000-0300-000031000000}"/>
    <hyperlink ref="B25" r:id="rId39" display="http://mn.gov/deed/government/financial-assistance/community-funding/small-cities.jsp" xr:uid="{00000000-0004-0000-0300-000032000000}"/>
    <hyperlink ref="B39" r:id="rId40" display="http://www.dnr.state.mn.us/grants/recreation/trails_local.html" xr:uid="{00000000-0004-0000-0300-000033000000}"/>
    <hyperlink ref="B38" r:id="rId41" display="https://www.dot.state.mn.us/roadsides/partners/index.html" xr:uid="{00000000-0004-0000-0300-000034000000}"/>
    <hyperlink ref="B43" r:id="rId42" display="http://www.dot.state.mn.us/planning/program/trlf.html" xr:uid="{00000000-0004-0000-0300-000035000000}"/>
    <hyperlink ref="B47" r:id="rId43" display="http://legacy.mnhs.org/grants" xr:uid="{00000000-0004-0000-0300-000036000000}"/>
    <hyperlink ref="B40" r:id="rId44" display="http://mn.gov/deed/government/public-facilities/funds-programs/index.jsp" xr:uid="{00000000-0004-0000-0300-000037000000}"/>
    <hyperlink ref="B46" r:id="rId45" xr:uid="{00000000-0004-0000-0300-000038000000}"/>
    <hyperlink ref="B45" r:id="rId46" xr:uid="{00000000-0004-0000-0300-000039000000}"/>
    <hyperlink ref="B49" r:id="rId47" display="http://www.mwmo.org/stewardshipfund.html" xr:uid="{00000000-0004-0000-0300-00003A000000}"/>
    <hyperlink ref="B26" r:id="rId48" xr:uid="{00000000-0004-0000-0300-00003B000000}"/>
    <hyperlink ref="B19" r:id="rId49" xr:uid="{00000000-0004-0000-0300-00003C000000}"/>
    <hyperlink ref="B21" r:id="rId50" xr:uid="{00000000-0004-0000-0300-00003D000000}"/>
    <hyperlink ref="B27" r:id="rId51" xr:uid="{00000000-0004-0000-0300-00003F000000}"/>
    <hyperlink ref="B41" r:id="rId52" xr:uid="{00000000-0004-0000-0300-000040000000}"/>
    <hyperlink ref="B42" r:id="rId53" xr:uid="{00000000-0004-0000-0300-000041000000}"/>
    <hyperlink ref="B18" r:id="rId54" xr:uid="{00000000-0004-0000-0300-000042000000}"/>
    <hyperlink ref="B37" r:id="rId55" xr:uid="{00000000-0004-0000-0300-000043000000}"/>
    <hyperlink ref="B44" r:id="rId56" xr:uid="{00000000-0004-0000-0300-000046000000}"/>
    <hyperlink ref="B48" r:id="rId57" xr:uid="{00000000-0004-0000-0300-000047000000}"/>
    <hyperlink ref="B36" r:id="rId58" display="Environmental Assistance Loans" xr:uid="{00000000-0004-0000-0300-000049000000}"/>
    <hyperlink ref="J44" r:id="rId59" display="mailto:SafeRoutes.DOT@state.mn.us" xr:uid="{00000000-0004-0000-0300-00004A000000}"/>
    <hyperlink ref="L16" r:id="rId60" tooltip="petrofund.commerce@state.mn.us" display="mailto:petrofund.commerce@state.mn.us" xr:uid="{00000000-0004-0000-0300-00004B000000}"/>
    <hyperlink ref="M16" r:id="rId61" xr:uid="{00000000-0004-0000-0300-00004C000000}"/>
    <hyperlink ref="L17" r:id="rId62" xr:uid="{00000000-0004-0000-0300-00004D000000}"/>
    <hyperlink ref="M17" r:id="rId63" xr:uid="{00000000-0004-0000-0300-00004E000000}"/>
    <hyperlink ref="L18" r:id="rId64" xr:uid="{00000000-0004-0000-0300-00004F000000}"/>
    <hyperlink ref="L19" r:id="rId65" xr:uid="{00000000-0004-0000-0300-000051000000}"/>
    <hyperlink ref="B20" r:id="rId66" display="Demlition Loan Program" xr:uid="{00000000-0004-0000-0300-000052000000}"/>
    <hyperlink ref="L20" r:id="rId67" xr:uid="{00000000-0004-0000-0300-000053000000}"/>
    <hyperlink ref="B22" r:id="rId68" xr:uid="{00000000-0004-0000-0300-000054000000}"/>
    <hyperlink ref="L22" r:id="rId69" xr:uid="{00000000-0004-0000-0300-000055000000}"/>
    <hyperlink ref="M22" r:id="rId70" xr:uid="{00000000-0004-0000-0300-000056000000}"/>
    <hyperlink ref="B24" r:id="rId71" xr:uid="{00000000-0004-0000-0300-000057000000}"/>
    <hyperlink ref="B23" r:id="rId72" xr:uid="{00000000-0004-0000-0300-000058000000}"/>
    <hyperlink ref="M23" r:id="rId73" xr:uid="{00000000-0004-0000-0300-000059000000}"/>
    <hyperlink ref="B28" r:id="rId74" display="HOME Affordable Rental Preservation Program" xr:uid="{00000000-0004-0000-0300-00005A000000}"/>
    <hyperlink ref="L28" r:id="rId75" xr:uid="{00000000-0004-0000-0300-00005B000000}"/>
    <hyperlink ref="M28" r:id="rId76" xr:uid="{00000000-0004-0000-0300-00005C000000}"/>
    <hyperlink ref="B29" r:id="rId77" xr:uid="{00000000-0004-0000-0300-00005D000000}"/>
    <hyperlink ref="M29" r:id="rId78" xr:uid="{00000000-0004-0000-0300-00005E000000}"/>
    <hyperlink ref="B30" r:id="rId79" xr:uid="{00000000-0004-0000-0300-00005F000000}"/>
    <hyperlink ref="L30" r:id="rId80" xr:uid="{00000000-0004-0000-0300-000060000000}"/>
    <hyperlink ref="M30" r:id="rId81" xr:uid="{00000000-0004-0000-0300-000061000000}"/>
    <hyperlink ref="B31" r:id="rId82" xr:uid="{00000000-0004-0000-0300-000062000000}"/>
    <hyperlink ref="M31" r:id="rId83" xr:uid="{00000000-0004-0000-0300-000063000000}"/>
    <hyperlink ref="B33" r:id="rId84" xr:uid="{00000000-0004-0000-0300-000064000000}"/>
    <hyperlink ref="B34" r:id="rId85" xr:uid="{00000000-0004-0000-0300-000065000000}"/>
    <hyperlink ref="B32" r:id="rId86" xr:uid="{00000000-0004-0000-0300-000066000000}"/>
    <hyperlink ref="M32" r:id="rId87" xr:uid="{00000000-0004-0000-0300-000067000000}"/>
    <hyperlink ref="M33" r:id="rId88" xr:uid="{00000000-0004-0000-0300-000068000000}"/>
    <hyperlink ref="B50" r:id="rId89" xr:uid="{00000000-0004-0000-0300-00006B000000}"/>
    <hyperlink ref="M50" r:id="rId90" xr:uid="{00000000-0004-0000-0300-00006C000000}"/>
    <hyperlink ref="L50" r:id="rId91" display="mailto:grants-loans.pca@state.mn.us" xr:uid="{00000000-0004-0000-0300-00006D000000}"/>
    <hyperlink ref="B67" r:id="rId92" display="http://www.metrocouncil.org/Communities/Services/Livable-Communities-Grants/Tax-Base-Revitalization-Account-(TBRA).aspx?source=child" xr:uid="{00000000-0004-0000-0300-00006E000000}"/>
    <hyperlink ref="B71" r:id="rId93" display="http://www.metrocouncil.org/Communities/Services/Livable-Communities-Grants/Livable-Communities-Demonstration-Account-(LCDA).aspx?source=child" xr:uid="{00000000-0004-0000-0300-00006F000000}"/>
    <hyperlink ref="B70" r:id="rId94" display="http://www.metrocouncil.org/Communities/Services/Livable-Communities-Grants/Transit-Oriented-Development.aspx" xr:uid="{00000000-0004-0000-0300-000070000000}"/>
    <hyperlink ref="B69" r:id="rId95" display="http://www.metrocouncil.org/Communities/Services/Livable-Communities-Grants/Livable-Communities-Demonstration-Account-(LCD-(2).aspx?source=child" xr:uid="{00000000-0004-0000-0300-000071000000}"/>
    <hyperlink ref="B68" r:id="rId96" display="http://www.metrocouncil.org/Transportation/Planning-2/Transportation-Funding/Regional-Solicitation.aspx" xr:uid="{00000000-0004-0000-0300-000073000000}"/>
    <hyperlink ref="L67" r:id="rId97" display="mailto:marcus.martin@metc.state.mn.us" xr:uid="{00000000-0004-0000-0300-000074000000}"/>
    <hyperlink ref="M67" r:id="rId98" xr:uid="{00000000-0004-0000-0300-000075000000}"/>
    <hyperlink ref="M68" r:id="rId99" xr:uid="{00000000-0004-0000-0300-000076000000}"/>
    <hyperlink ref="L68" r:id="rId100" display="mailto:elaine.koutsoukos@metc.state.mn.us?subject=Regional%20Solicitation%20Questions" xr:uid="{00000000-0004-0000-0300-000077000000}"/>
    <hyperlink ref="M69" r:id="rId101" xr:uid="{00000000-0004-0000-0300-00007A000000}"/>
    <hyperlink ref="L69" r:id="rId102" display="mailto:tara.beard@metc.state.mn.us" xr:uid="{00000000-0004-0000-0300-00007B000000}"/>
    <hyperlink ref="M70" r:id="rId103" xr:uid="{00000000-0004-0000-0300-00007C000000}"/>
    <hyperlink ref="L71" r:id="rId104" xr:uid="{00000000-0004-0000-0300-00007D000000}"/>
    <hyperlink ref="M71" r:id="rId105" xr:uid="{00000000-0004-0000-0300-00007E000000}"/>
    <hyperlink ref="B8" r:id="rId106" xr:uid="{00000000-0004-0000-0300-00000D000000}"/>
    <hyperlink ref="B16" r:id="rId107" xr:uid="{DD24C11F-E710-40CC-992B-D642541127E5}"/>
    <hyperlink ref="C8" location="Definitions!C3" display="Cleanup" xr:uid="{8F4336D3-848A-47B6-AEE1-F76510933C5C}"/>
    <hyperlink ref="C25" location="Definitions!C7" display="Housing" xr:uid="{C6B14B87-031C-42FF-9DD7-C7F6A8139CE5}"/>
    <hyperlink ref="C14" location="Definitions!C8" display="Infrastructure" xr:uid="{55A8F048-28A6-4601-8E7F-8A0F0943D4B2}"/>
    <hyperlink ref="C13" location="Definitions!C4" display="Commercial" xr:uid="{A32B0D6D-C50D-4A34-90BB-767A8458E488}"/>
    <hyperlink ref="C47" location="Definitions!C11" display="Preservation" xr:uid="{24CDDDB2-7D11-4730-A98D-983642A04536}"/>
    <hyperlink ref="C68" location="Definitions!C13" display="Transportation" xr:uid="{2BFF0099-C69F-4CE4-9369-97640B4E886D}"/>
    <hyperlink ref="D23" location="Definitions!C28" display="Tax Credit" xr:uid="{D3679BA3-1E7E-4BED-BFED-6C8827015AC8}"/>
    <hyperlink ref="D28" location="Definitions!C19" display="Deferred Loan" xr:uid="{D6E0C3A0-A7CD-4296-9929-78C70D2301AD}"/>
    <hyperlink ref="D12" location="Definitions!C20" display="Equity" xr:uid="{3696E116-4A97-4252-8AF2-B8E2DFB9DEF3}"/>
    <hyperlink ref="D8" location="Definitions!C22" display="Grant" xr:uid="{7CE3D4F7-387C-4A32-BA97-DF2C0308F00C}"/>
    <hyperlink ref="D15" location="Definitions!C24" display="Loan" xr:uid="{BF033373-F557-4F42-9062-D589B4F07FEA}"/>
    <hyperlink ref="B15" r:id="rId108" xr:uid="{F867CC03-7B87-409F-A525-1EB2919837E8}"/>
    <hyperlink ref="M15" r:id="rId109" xr:uid="{107E2581-9C96-40E4-B4E3-862297705B72}"/>
    <hyperlink ref="L15" r:id="rId110" xr:uid="{2C8FEA10-1013-479F-9700-790393DAA5C1}"/>
    <hyperlink ref="B14" r:id="rId111" xr:uid="{CFF48799-4792-40A8-ADFD-37EA41191DD9}"/>
    <hyperlink ref="B13" r:id="rId112" xr:uid="{F4FA4303-21D6-440B-8C32-C1E2C15C0D4E}"/>
    <hyperlink ref="B12" r:id="rId113" xr:uid="{FC04959E-3BE2-468D-AE31-AD1D9F687C5A}"/>
    <hyperlink ref="M73" r:id="rId114" xr:uid="{F2D4E363-50C0-40F2-95FB-B1B45121B408}"/>
    <hyperlink ref="M75" r:id="rId115" xr:uid="{C1D41770-823A-404F-BECC-5E23C5D49C9F}"/>
    <hyperlink ref="M13" r:id="rId116" xr:uid="{9D4A60C5-0FCF-4394-87A2-0770916D5FFE}"/>
    <hyperlink ref="L23" r:id="rId117" xr:uid="{72A27438-5175-495F-8238-7722C73CC244}"/>
    <hyperlink ref="M27" r:id="rId118" xr:uid="{0DF72AAD-AF81-4C42-BF3D-2BC4D043DEBA}"/>
    <hyperlink ref="B79" r:id="rId119" xr:uid="{5EB41F3A-AD0A-4018-A7DE-B48370864896}"/>
    <hyperlink ref="B78" r:id="rId120" display="Special Tax Districts" xr:uid="{372F7D06-C7C1-49A2-ABF7-7ADFD78FD62A}"/>
    <hyperlink ref="B72" r:id="rId121" xr:uid="{AB4F4015-A735-434E-B7B2-A8FB470C3718}"/>
    <hyperlink ref="B73" r:id="rId122" xr:uid="{51CF7BE4-A515-4B36-86E9-AB6EC9CA85A9}"/>
    <hyperlink ref="B74" r:id="rId123" xr:uid="{4D40333F-CCBE-4716-A811-1BF067523F65}"/>
    <hyperlink ref="B77" r:id="rId124" xr:uid="{C7BB190F-D121-495B-85DA-19DAE2B517E0}"/>
    <hyperlink ref="B76" r:id="rId125" xr:uid="{F19BFD85-5F54-4525-88B2-2AB2F3F9DE4C}"/>
    <hyperlink ref="B75" r:id="rId126" xr:uid="{BE133819-B2C9-4071-926A-339A39DABB6E}"/>
    <hyperlink ref="A4:C4" location="Main!A14" display="Federal Funding - Loans and Grants" xr:uid="{D3F5929A-2AE9-4A0C-A32E-E34820DCE197}"/>
    <hyperlink ref="D4:F4" location="Main!A22" display="State Funding - Loans and Grants" xr:uid="{A00780E4-F29B-4BB9-A4DF-811726BF2B56}"/>
    <hyperlink ref="J4" location="Main!A67" display="Metropolitan Council" xr:uid="{60C9EBA1-BB3A-404F-8317-223B9AE347DA}"/>
    <hyperlink ref="A5:C5" location="Main!A73" display="Local Other - Minneapolis Specific" xr:uid="{E15F10BA-0411-4EC8-BD31-F6588492D58F}"/>
    <hyperlink ref="M4:O4" location="Main!A82" display="Local Government Funding - Financing Tools" xr:uid="{147B5A6B-113A-47E8-824A-6866419F77E0}"/>
    <hyperlink ref="D73" location="Definitions!C21" display="Financing" xr:uid="{06A34B6B-70AF-4068-A20D-305AF0656C6E}"/>
    <hyperlink ref="D78" location="Definitions!C26" display="Tax" xr:uid="{A32FD63B-D930-4491-9628-7758D8588B17}"/>
    <hyperlink ref="C11" location="Definitions!C9" display="Mixed Use" xr:uid="{7B688976-6433-4A59-A774-8DEBAFBAB3D0}"/>
    <hyperlink ref="C79" location="Definitions!C6" display="Development" xr:uid="{DE3AC80A-4C3A-4B1D-9EE3-86A67D3BDD2E}"/>
    <hyperlink ref="C9" location="Definitions!C3" display="Cleanup" xr:uid="{416671C2-EE8E-4819-83E1-D8C974F3A7CF}"/>
    <hyperlink ref="C10" location="Definitions!C3" display="Cleanup" xr:uid="{E1A9E47F-F769-4AD0-BB52-76FFFF1D28C8}"/>
    <hyperlink ref="C16" location="Definitions!C3" display="Cleanup" xr:uid="{86C0279C-0281-44BF-8EAE-6380CBFD5E72}"/>
    <hyperlink ref="C17" location="Definitions!C3" display="Cleanup" xr:uid="{AED1D7DE-FA85-402D-9A02-027BE9A02AD3}"/>
    <hyperlink ref="C18" location="Definitions!C3" display="Cleanup" xr:uid="{48FEFED3-3382-403B-8587-25E78E8A47E5}"/>
    <hyperlink ref="C19" location="Definitions!C3" display="Cleanup" xr:uid="{1213C78B-581E-4CDB-BFFC-7976078492B1}"/>
    <hyperlink ref="C20" location="Definitions!C3" display="Cleanup" xr:uid="{45EA127A-718C-4E3D-BF07-81E9CAF587CB}"/>
    <hyperlink ref="C36" location="Definitions!C10" display="Pollution" xr:uid="{B498BB56-90C6-4E49-840E-1F6BD0E2A910}"/>
    <hyperlink ref="C37" location="Definitions!C3" display="Cleanup" xr:uid="{90B8ED82-5910-49A9-AA1C-28794C201B6A}"/>
    <hyperlink ref="C67" location="Definitions!C3" display="Cleanup" xr:uid="{835CCE1A-81AE-470D-A5E5-E1E0BAA6A29E}"/>
    <hyperlink ref="C38" location="Definitions!C9" display="Mixed Use" xr:uid="{7CDA281E-3F03-4440-B098-79023E341287}"/>
    <hyperlink ref="C51" location="Definitions!C9" display="Mixed Use" xr:uid="{D9B63F8D-4578-4112-8075-E8FC3067997A}"/>
    <hyperlink ref="C54" location="Definitions!C9" display="Mixed Use" xr:uid="{0E854EDE-7C0B-4888-826D-D7902D960F2B}"/>
    <hyperlink ref="C56" location="Definitions!C9" display="Mixed Use" xr:uid="{1B1A1882-6292-48A7-A416-963D57E51637}"/>
    <hyperlink ref="C58" location="Definitions!C9" display="Mixed Use" xr:uid="{64B21172-DF6C-472A-A4B0-FD2360E8E6F4}"/>
    <hyperlink ref="C61" location="Definitions!C9" display="Mixed Use" xr:uid="{435D53BE-3C9B-4DC8-9002-A421182EB310}"/>
    <hyperlink ref="C63" location="Definitions!C9" display="Mixed Use" xr:uid="{7751ABE4-46FA-47DB-9C7F-DF00CDACAF75}"/>
    <hyperlink ref="C66" location="Definitions!C6" display="Development" xr:uid="{13F22A00-3D64-452F-BFDE-C40115B72A87}"/>
    <hyperlink ref="C15" location="Definitions!C8" display="Infrastructure" xr:uid="{97A66D5E-64E8-4FD3-B7C0-D10D2925E51C}"/>
    <hyperlink ref="C26" location="Definitions!C8" display="Infrastructure" xr:uid="{CF2A7838-EE77-4856-AD31-5204E48C8A4B}"/>
    <hyperlink ref="C27" location="Definitions!C8" display="Infrastructure" xr:uid="{40514E34-C987-491E-B5BB-718CCB4773DD}"/>
    <hyperlink ref="C39" location="Definitions!C8" display="Infrastructure" xr:uid="{CEACB233-AFA5-456C-B932-4B59E28E703A}"/>
    <hyperlink ref="C40" location="Definitions!C8" display="Infrastructure" xr:uid="{48B8C551-6FB0-46E3-868F-94D53148F9E9}"/>
    <hyperlink ref="C41" location="Definitions!C8" display="Infrastructure" xr:uid="{4A0430B9-8FC3-4584-8EF3-A2D39C72C4D1}"/>
    <hyperlink ref="C42" location="Definitions!C8" display="Infrastructure" xr:uid="{3C236C8C-A76A-4E3A-971D-1E25E8B0F6CE}"/>
    <hyperlink ref="C43" location="Definitions!C8" display="Infrastructure" xr:uid="{CEE69322-F1C1-47A9-8C25-7EFE98CC348E}"/>
    <hyperlink ref="C44" location="Definitions!C8" display="Infrastructure" xr:uid="{0EE5743E-6901-44DB-BDB9-D9FD6E5DDB02}"/>
    <hyperlink ref="C48" location="Definitions!C8" display="Infrastructure" xr:uid="{0FE3ABAD-2B02-4DD3-AD7B-E020CFD1CD38}"/>
    <hyperlink ref="C49" location="Definitions!C8" display="Infrastructure" xr:uid="{1C44DF60-A2A3-4C0F-A07C-9FE92B0E01DC}"/>
    <hyperlink ref="C78" location="Definitions!C6" display="Development" xr:uid="{2A7162D3-8112-4069-9C45-103E7F5B073E}"/>
    <hyperlink ref="C77" location="Definitions!C6" display="Development" xr:uid="{4FF69C4B-1F0D-4673-9C47-1D1491F1A3E9}"/>
    <hyperlink ref="C76" location="Definitions!C6" display="Development" xr:uid="{1DB3F996-476F-498B-A66B-7FBEA64A6BAD}"/>
    <hyperlink ref="C75" location="Definitions!C6" display="Development" xr:uid="{875CFD9F-6E8A-4ACD-9247-7766912072B9}"/>
    <hyperlink ref="C74" location="Definitions!C6" display="Development" xr:uid="{D1908B9E-41B1-4EE8-AA31-92C8CBEB0B71}"/>
    <hyperlink ref="C73" location="Definitions!C6" display="Development" xr:uid="{4C66D060-15DE-43E2-B3BD-7237E0BE3E54}"/>
    <hyperlink ref="C72" location="Definitions!C6" display="Development" xr:uid="{518A98DF-7FC1-4D36-A1EC-D872D2B1DD6B}"/>
    <hyperlink ref="C71" location="Definitions!C6" display="Development" xr:uid="{EA40EC7C-EDAE-473E-AC9C-9F5030F7F4D2}"/>
    <hyperlink ref="C70" location="Definitions!C6" display="Development" xr:uid="{5001B73B-FDF5-468E-B4CA-EEC9E9CBDC04}"/>
    <hyperlink ref="C21" location="Definitions!C4" display="Commercial" xr:uid="{10DFCEDA-4B02-46FC-BD6F-51E149DA351D}"/>
    <hyperlink ref="C22" location="Definitions!C4" display="Commercial" xr:uid="{FF7A6AA6-58DE-44B1-9AB1-E97F4564BC14}"/>
    <hyperlink ref="C23" location="Definitions!C4" display="Commercial" xr:uid="{529158B7-C278-451A-BAF6-6DBADAC9FFE5}"/>
    <hyperlink ref="C24" location="Definitions!C4" display="Commercial" xr:uid="{DE77CABF-D034-4944-9BF9-431AD8760AE4}"/>
    <hyperlink ref="C52" location="Definitions!C4" display="Commercial" xr:uid="{208488BF-CEF7-477E-9D8A-5E3F9C4A74CA}"/>
    <hyperlink ref="C53" location="Definitions!C4" display="Commercial" xr:uid="{0E53DC06-B84D-41C7-AA9B-5A48A72042DF}"/>
    <hyperlink ref="C62" location="Definitions!C4" display="Commercial" xr:uid="{5598594F-1A01-4ABE-ADB8-91AB3C1834A3}"/>
    <hyperlink ref="D74" location="Definitions!C27" display="Tax" xr:uid="{4913B5B8-3DCE-49EE-8F7B-CCC66C5DCA53}"/>
    <hyperlink ref="D76" location="Definitions!C18" display="Debt" xr:uid="{487DCB88-108B-44CA-BCC3-00576C522844}"/>
    <hyperlink ref="D61" location="Definitions!C21" display="Financing" xr:uid="{1DBB51C4-3D84-4CA5-AD4F-70A19B490C88}"/>
    <hyperlink ref="D79" location="Definitions!C29" display="Value Capture" xr:uid="{88CAAEDF-F41D-4175-93DD-F38E0ADC0DCC}"/>
    <hyperlink ref="C45" location="Definitions!C12" display="Public" xr:uid="{BA238F2B-1690-458E-B4EC-FB40B6BE7AD6}"/>
    <hyperlink ref="C28" location="Definitions!C7" display="Housing" xr:uid="{538F267B-6AFD-47FB-91EB-E0150D62A4F3}"/>
    <hyperlink ref="C29" location="Definitions!C7" display="Housing" xr:uid="{27F95921-FC6B-4A8B-9164-6DF6170216A9}"/>
    <hyperlink ref="C30" location="Definitions!C7" display="Housing" xr:uid="{307D8D87-B7E6-480A-8D87-719C7F681B17}"/>
    <hyperlink ref="C31" location="Definitions!C7" display="Housing" xr:uid="{6F6675DD-3D50-4017-A56C-44C6BD01585B}"/>
    <hyperlink ref="C32" location="Definitions!C7" display="Housing" xr:uid="{83CFC120-99E5-4DB6-92F2-4D1A3C08B8E5}"/>
    <hyperlink ref="C33" location="Definitions!C7" display="Housing" xr:uid="{5D6E4A7F-AE39-4A21-B668-7972B91D76DF}"/>
    <hyperlink ref="C34" location="Definitions!C7" display="Housing" xr:uid="{12370152-1114-48E4-A7B3-7B5637E06D43}"/>
    <hyperlink ref="C12" location="Definitions!C6" display="Development" xr:uid="{B19990D5-AC2E-4B9B-97C4-13CD80C26278}"/>
    <hyperlink ref="C55" location="Definitions!C7" display="Housing" xr:uid="{3F8F067B-98DE-4BC9-82BA-896AE6E850D0}"/>
    <hyperlink ref="C57" location="Definitions!C7" display="Housing" xr:uid="{E3BF549D-E164-4522-9FFB-0A7DD25FE3B0}"/>
    <hyperlink ref="C59" location="Definitions!C7" display="Housing" xr:uid="{268B4C1A-4F4C-440F-A6E9-8EFA899C949B}"/>
    <hyperlink ref="C60" location="Definitions!C7" display="Housing" xr:uid="{CAB6EB0A-5206-4FF5-8365-4FB436492667}"/>
    <hyperlink ref="C69" location="Definitions!C7" display="Housing" xr:uid="{9E933194-D853-43F8-871D-9632D59AB1CF}"/>
    <hyperlink ref="B35" r:id="rId127" xr:uid="{C76F184B-046C-481A-ACAA-D57B72073AB8}"/>
    <hyperlink ref="D35" location="Definitions!C18" display="Debt" xr:uid="{58828ED6-7B8B-4020-8CA3-8CA8045E18EA}"/>
    <hyperlink ref="C35" location="Definitions!C7" display="Housing" xr:uid="{D105C889-AE23-437A-B457-893CDF18BD3F}"/>
    <hyperlink ref="L34" r:id="rId128" xr:uid="{4AED33C7-AE7A-493E-B30B-2B1907CDBCC7}"/>
    <hyperlink ref="M34" r:id="rId129" xr:uid="{2DA17917-9792-4B33-8428-0847415AA606}"/>
    <hyperlink ref="I46" r:id="rId130" tooltip="Federal Investment Tax Credits - GC" display="https://mn.gov/admin/shpo/incentives/federal/index.jsp" xr:uid="{DBF5EEEA-B586-4555-AC05-C73FFE45654F}"/>
    <hyperlink ref="L35" r:id="rId131" display="mailto:william.price@state.mn.us" xr:uid="{78198B66-9AEE-4AA1-9B95-F404B59E9D84}"/>
    <hyperlink ref="M35" r:id="rId132" xr:uid="{B528FF15-86E4-4AFA-AC33-0D1165A6130F}"/>
    <hyperlink ref="D9" location="Definitions!C22" display="Grant" xr:uid="{BC3CAE93-4018-470A-A39C-D184CB6B55D0}"/>
    <hyperlink ref="D10" location="Definitions!C22" display="Grant" xr:uid="{ED30BA66-72C0-449F-AD62-641B66A7E75A}"/>
    <hyperlink ref="D11" location="Definitions!C22" display="Grant" xr:uid="{6883B5C0-FBC5-4555-A5FC-19B1B639CF18}"/>
    <hyperlink ref="D14" location="Definitions!C22" display="Grant" xr:uid="{27907376-A49A-4CA4-86B9-739F3C2F12EB}"/>
    <hyperlink ref="D16" location="Definitions!C22" display="Grant" xr:uid="{AA980D18-6036-4B71-9897-94B1545C7C72}"/>
    <hyperlink ref="D17" location="Definitions!C22" display="Grant" xr:uid="{DE799443-C128-4050-8AEC-067AF3BA7838}"/>
    <hyperlink ref="D19" location="Definitions!C22" display="Grant" xr:uid="{B02F3B3F-EF21-4590-9839-C16539F21E18}"/>
    <hyperlink ref="D22" location="Definitions!C22" display="Grant" xr:uid="{E808AFD7-9D49-42EC-BAD2-C41A9F48FAA8}"/>
    <hyperlink ref="D24" location="Definitions!C22" display="Grant" xr:uid="{1091E84C-C43A-463B-9E48-B8D06DE7C646}"/>
    <hyperlink ref="D25" location="Definitions!C22" display="Grant" xr:uid="{A6A12AB7-8BBB-4466-B992-925B1BAD239C}"/>
    <hyperlink ref="D26" location="Definitions!C22" display="Grant" xr:uid="{32247D5F-E434-46F5-98FA-3DD5CC60DCED}"/>
    <hyperlink ref="D27" location="Definitions!C22" display="Grant" xr:uid="{FFA9F8BD-DD93-4F02-BAFF-28A2FAB3D3D7}"/>
    <hyperlink ref="D38" location="Definitions!C22" display="Grant" xr:uid="{DE84ECE2-1DC9-4062-AD20-9A65C56436A0}"/>
    <hyperlink ref="D39" location="Definitions!C22" display="Grant" xr:uid="{2946FCD1-A5CB-4F16-AFDB-C4F86D91723A}"/>
    <hyperlink ref="D41" location="Definitions!C22" display="Grant" xr:uid="{55A6524F-8AE0-46AF-A03B-E78076A06FF4}"/>
    <hyperlink ref="D44" location="Definitions!C22" display="Grant" xr:uid="{E8619710-D4E8-48A0-98DF-6946B9EA49A9}"/>
    <hyperlink ref="D45" location="Definitions!C22" display="Grant" xr:uid="{0803D5F3-F9BB-4FAA-A7E7-470D3C28841B}"/>
    <hyperlink ref="D47" location="Definitions!C22" display="Grant" xr:uid="{53948C87-D2BE-4582-B6C3-13C1DA3903C8}"/>
    <hyperlink ref="D48" location="Definitions!C22" display="Grant" xr:uid="{1D73BA35-00DC-49D0-BD01-E508EB0F6612}"/>
    <hyperlink ref="D49" location="Definitions!C22" display="Grant" xr:uid="{AB1E2F0B-BCD5-4D77-9026-FC92D9843100}"/>
    <hyperlink ref="D50" location="Definitions!C22" display="Grant" xr:uid="{B80321FF-EEAA-496F-B7E0-F79DE676359B}"/>
    <hyperlink ref="D51" location="Definitions!C22" display="Grant" xr:uid="{19433F50-2CE3-4887-8033-E586A28B183D}"/>
    <hyperlink ref="D52" location="Definitions!C22" display="Grant" xr:uid="{6A404730-8FDF-4BA4-B1B3-1694ACF0880A}"/>
    <hyperlink ref="D53" location="Definitions!C22" display="Grant" xr:uid="{CD363733-F7A5-475D-AE05-FE1BE0C41A0C}"/>
    <hyperlink ref="D54" location="Definitions!C22" display="Grant" xr:uid="{F2403909-6CB5-468F-BDC1-2AF39296DB30}"/>
    <hyperlink ref="D55" location="Definitions!C22" display="Grant" xr:uid="{1EA6193E-8888-4319-9D40-AE8FBE1633E2}"/>
    <hyperlink ref="D56" location="Definitions!C22" display="Grant" xr:uid="{A5BB9FCB-0BC3-42D9-BF0E-5BCCC97192CD}"/>
    <hyperlink ref="D57" location="Definitions!C22" display="Grant" xr:uid="{1E167A85-7BF3-4F87-B720-C8A195589258}"/>
    <hyperlink ref="D58" location="Definitions!C22" display="Grant" xr:uid="{0162599D-24FD-4276-A087-333D6BE286CA}"/>
    <hyperlink ref="D59" location="Definitions!C22" display="Grant" xr:uid="{FD5F09EB-0588-47E8-AA0E-A828A2251345}"/>
    <hyperlink ref="D60" location="Definitions!C22" display="Grant" xr:uid="{90FDC539-7547-406A-8676-20E256038039}"/>
    <hyperlink ref="D63" location="Definitions!C22" display="Grant" xr:uid="{83D87989-7BE2-45DC-AC51-B8B92F39E717}"/>
    <hyperlink ref="D64" location="Definitions!C22" display="Grant" xr:uid="{FBA68CD6-B4AA-46D8-A060-330AD9BCC9CC}"/>
    <hyperlink ref="D67" location="Definitions!C22" display="Grant" xr:uid="{F78807C5-73B1-4DAD-986E-6F5F4A6920DB}"/>
    <hyperlink ref="D68" location="Definitions!C22" display="Grant" xr:uid="{055C637F-C861-4A31-93B2-9AF341DDB6DD}"/>
    <hyperlink ref="D69" location="Definitions!C22" display="Grant" xr:uid="{6333D4DE-130A-457B-99FE-A65F7A5A355C}"/>
    <hyperlink ref="D70" location="Definitions!C22" display="Grant" xr:uid="{33AECD22-D64B-496A-8BBA-842D4295B9DA}"/>
    <hyperlink ref="D71" location="Definitions!C22" display="Grant" xr:uid="{D37D9324-A4BF-48CE-82B3-152ABBF9C580}"/>
    <hyperlink ref="D13" location="Definitions!C20" display="Equity" xr:uid="{32751F16-32D0-4C51-96E9-5999B2362C50}"/>
    <hyperlink ref="D18" location="Definitions!C24" display="Loan" xr:uid="{2BB56FC8-C53E-44D0-8915-0D1111151170}"/>
    <hyperlink ref="D20" location="Definitions!C24" display="Loan" xr:uid="{86A89C8E-1758-44B2-BE14-9C65E062AAFA}"/>
    <hyperlink ref="D21" location="Definitions!C24" display="Loan" xr:uid="{F29ACB9B-C58A-4195-BE19-E0733178AC10}"/>
    <hyperlink ref="D31" location="Definitions!C24" display="Loan" xr:uid="{9B7CC143-D5E2-4E9F-BA0E-6C3BB691381B}"/>
    <hyperlink ref="D36" location="Definitions!C24" display="Loan" xr:uid="{6C2D03F8-FDE2-44B1-BAEB-639C719E9BA1}"/>
    <hyperlink ref="D37" location="Definitions!C24" display="Loan" xr:uid="{9460974B-42D8-451B-B014-C6339B13C312}"/>
    <hyperlink ref="D40" location="Definitions!C24" display="Loan" xr:uid="{602AC7CD-260D-4BA0-8DCE-4A178C429270}"/>
    <hyperlink ref="D43" location="Definitions!C24" display="Loan" xr:uid="{934B43FA-42FF-42B3-A29E-83771293421F}"/>
    <hyperlink ref="D29" location="Definitions!C19" display="Deferred Loan" xr:uid="{B69F7569-BC47-44FA-850B-9C56D509B025}"/>
    <hyperlink ref="D30" location="Definitions!C19" display="Deferred Loan" xr:uid="{B5ADF40A-BAA5-47F5-9366-2B958997F143}"/>
    <hyperlink ref="D32" location="Definitions!C19" display="Deferred Loan" xr:uid="{1D4FE8FE-D994-4167-A31F-419193BC8976}"/>
    <hyperlink ref="D33" location="Definitions!C19" display="Deferred Loan" xr:uid="{A8698DBF-48D7-4ED0-821A-7A564D13DF12}"/>
    <hyperlink ref="D72" location="Definitions!C29" display="Value Capture" xr:uid="{43239710-0564-4D85-8102-D6B5208E014F}"/>
    <hyperlink ref="D75" location="Definitions!C27" display="Tax" xr:uid="{A71451F7-0A51-44D7-9BD9-BD9EECCB2509}"/>
    <hyperlink ref="D77" location="Definitions!C18" display="Debt" xr:uid="{13DDD72E-1DF7-4376-8426-C7600F98E55B}"/>
    <hyperlink ref="D62" location="Definitions!C21" display="Financing" xr:uid="{D1979425-BA27-4C98-8746-612D345420D6}"/>
    <hyperlink ref="D66" location="Definitions!C21" display="Financing" xr:uid="{ED795F85-63FB-4790-BCA1-3669A80E22D1}"/>
    <hyperlink ref="D42" location="Definitions!C22" display="Grant" xr:uid="{647F7F2D-0FD5-47EE-8E09-953E0A30421D}"/>
    <hyperlink ref="D34" location="Definitions!C28" display="Tax Credit" xr:uid="{E8ECE8D5-2581-4AA1-9DA4-256D4FF30751}"/>
    <hyperlink ref="D46" location="Definitions!C28" display="Tax Credit" xr:uid="{E41CE35F-B9F4-4FCD-ACD0-64FBBB61E282}"/>
    <hyperlink ref="C46" location="Definitions!C12" display="Public" xr:uid="{526867F4-B128-4C1E-867B-7E49497AF731}"/>
    <hyperlink ref="M72" r:id="rId133" xr:uid="{88079760-96C8-4049-BE04-5C78B1D960B6}"/>
    <hyperlink ref="M64" r:id="rId134" xr:uid="{DA7C701F-ACBB-4E11-8D54-D60805F6B4B4}"/>
    <hyperlink ref="M63" r:id="rId135" xr:uid="{00650F45-4E0A-4ABF-97D8-DDC6ED2AD24A}"/>
    <hyperlink ref="B65" r:id="rId136" xr:uid="{7A646A5F-E836-4E63-B5D4-4D8DE0BE70BA}"/>
    <hyperlink ref="D65" location="Definitions!C21" display="Financing" xr:uid="{89DA3592-FD79-4C91-859B-7C6528D3D85B}"/>
    <hyperlink ref="M65" r:id="rId137" xr:uid="{97457BB8-7B79-4660-B3B0-09F5994E41EA}"/>
    <hyperlink ref="M66" r:id="rId138" xr:uid="{A9E71014-334E-491E-B798-5B8EF26E735C}"/>
    <hyperlink ref="L66" r:id="rId139" display="mailto:sanderson@landbanktwincities.org" xr:uid="{AEC65E21-1394-48E4-87F4-B3D4879995D5}"/>
    <hyperlink ref="C65" location="Definitions!C6" display="Development" xr:uid="{72047884-F1C6-4DA2-B2B7-ED053C011CD2}"/>
    <hyperlink ref="C64" location="Definitions!C6" display="Development" xr:uid="{CF313285-2C98-4447-950A-7399D90CC884}"/>
    <hyperlink ref="C50" location="Definitions!C10" display="Pollution" xr:uid="{6749E2F5-07D7-4D86-A46E-E7DB7475347C}"/>
    <hyperlink ref="M8" r:id="rId140" xr:uid="{5A027ABD-50FA-4EEB-951D-C43B62B96D8D}"/>
    <hyperlink ref="M9" r:id="rId141" xr:uid="{F187C403-6AF2-4413-BFE5-320AA339F2E7}"/>
    <hyperlink ref="M10" r:id="rId142" xr:uid="{292B8CF1-B4F7-49C8-AE1C-88618636DAE8}"/>
    <hyperlink ref="M11" r:id="rId143" xr:uid="{68879699-8226-4C99-A0C1-D8C8E315F13C}"/>
    <hyperlink ref="M12" r:id="rId144" xr:uid="{252EA666-E949-414F-9E84-3C245CAED9EA}"/>
    <hyperlink ref="M14" r:id="rId145" xr:uid="{A0C37386-C84C-4406-84FC-4EEDD9E957D8}"/>
    <hyperlink ref="M18" r:id="rId146" xr:uid="{3C0B14E4-B0FE-4DCD-A9BA-C0EB93026E8A}"/>
    <hyperlink ref="M19" r:id="rId147" xr:uid="{00533046-7657-4F26-B3E5-995B4DBAE840}"/>
    <hyperlink ref="M20" r:id="rId148" xr:uid="{15A68550-9CB6-4861-B743-2758FBCEE5F3}"/>
    <hyperlink ref="M21" r:id="rId149" xr:uid="{DE2134E6-E593-4ECC-BD28-619DE7E45AF3}"/>
    <hyperlink ref="M24" r:id="rId150" xr:uid="{6F8B86BB-7B42-4D03-ADBF-83F0DCFE4E08}"/>
    <hyperlink ref="M25" r:id="rId151" xr:uid="{649EA0C6-63BA-41BF-9F39-33ACEC8253BE}"/>
    <hyperlink ref="M26" r:id="rId152" xr:uid="{A1599BB6-9EDB-4194-9019-F6058964A2E2}"/>
    <hyperlink ref="M36" r:id="rId153" xr:uid="{B068AD29-9955-4B03-9F46-7E2FEEBD0318}"/>
    <hyperlink ref="M37" r:id="rId154" xr:uid="{488B4B81-E12E-4472-844E-62BC53A2E69A}"/>
    <hyperlink ref="M38" r:id="rId155" xr:uid="{2EAF37E6-C11A-41BD-B65B-E76ED919DC5A}"/>
    <hyperlink ref="M39" r:id="rId156" xr:uid="{18BBE278-75ED-44F7-9532-A27B920D18BF}"/>
    <hyperlink ref="M40" r:id="rId157" xr:uid="{5330A6CC-B372-4AD4-8499-7A1094A08268}"/>
    <hyperlink ref="M41" r:id="rId158" xr:uid="{DC620BF1-8926-4C50-B79E-F8C6F368F835}"/>
    <hyperlink ref="M42" r:id="rId159" xr:uid="{9CFEB408-6D85-41C3-8995-B3CF70AB111A}"/>
    <hyperlink ref="M43" r:id="rId160" xr:uid="{4DCA48FD-2318-40E1-B232-CB5C45C05E1E}"/>
    <hyperlink ref="M44" r:id="rId161" xr:uid="{39B93849-A78D-4F8A-BB2B-C3275A24A671}"/>
    <hyperlink ref="M45" r:id="rId162" xr:uid="{18AC7385-1C3E-4558-8D30-50528D913CF1}"/>
    <hyperlink ref="M46" r:id="rId163" xr:uid="{705BCFFE-58F3-41BA-BC44-CDFF805AADF7}"/>
    <hyperlink ref="M47" r:id="rId164" xr:uid="{A8B5ABE8-04AD-4337-8B83-6105B3B6D375}"/>
    <hyperlink ref="M48" r:id="rId165" xr:uid="{9CF7AD1D-08D4-4291-9371-ADC1C8EBEE39}"/>
    <hyperlink ref="M49" r:id="rId166" xr:uid="{51C3AB5E-CA51-4DE7-B373-B0B1C04A9309}"/>
    <hyperlink ref="M53" r:id="rId167" xr:uid="{9A34C2D1-E7A2-45C7-8082-1E37393D5D45}"/>
    <hyperlink ref="M57" r:id="rId168" xr:uid="{2E2D3F24-8AC3-4DE1-859B-F3B07C65B613}"/>
    <hyperlink ref="L70" r:id="rId169" xr:uid="{0B3CA4F2-4837-44E6-AE7C-9ECAEC51162B}"/>
    <hyperlink ref="L65" r:id="rId170" xr:uid="{0B990ADB-71A7-452F-9735-005475535767}"/>
    <hyperlink ref="L64" r:id="rId171" xr:uid="{27C214B4-02AB-4ED2-B95B-5E441105E3AA}"/>
    <hyperlink ref="L63" r:id="rId172" xr:uid="{3493CA2C-DED6-4151-AD54-88F4D8929942}"/>
    <hyperlink ref="L57" r:id="rId173" xr:uid="{8932A0B6-0CD1-4479-BE2D-37A4789BF1C2}"/>
    <hyperlink ref="L56" r:id="rId174" xr:uid="{813B48DC-E5CB-45BF-8C50-709FDD84F108}"/>
    <hyperlink ref="L53" r:id="rId175" xr:uid="{D14C15FE-717B-4657-BA8E-5D8075BE671F}"/>
    <hyperlink ref="L49" r:id="rId176" xr:uid="{E728C3D5-DEA7-455B-95D5-C07942CCE64D}"/>
    <hyperlink ref="L48" r:id="rId177" xr:uid="{4F693344-1171-43EE-AADE-9E2E52EC0BC4}"/>
    <hyperlink ref="L47" r:id="rId178" xr:uid="{7B7F2758-9418-410A-8563-E91A964FABE7}"/>
    <hyperlink ref="L46" r:id="rId179" xr:uid="{23D42AAF-ACA8-404E-82A3-B0C19D4644C0}"/>
    <hyperlink ref="L45" r:id="rId180" xr:uid="{DCFE04AB-4201-4A39-9490-5E1BCC3A07F1}"/>
    <hyperlink ref="L44" r:id="rId181" xr:uid="{FED836B9-A791-49BA-876A-3A5BB15136BD}"/>
    <hyperlink ref="L42" r:id="rId182" xr:uid="{880CFA14-EB98-4FA4-AA82-DC0736456A9A}"/>
    <hyperlink ref="L41" r:id="rId183" xr:uid="{445FF179-3188-45B1-A976-EFA6B6FE5517}"/>
    <hyperlink ref="L40" r:id="rId184" xr:uid="{B43A58B4-8908-450C-B731-2FAF4D1C48D3}"/>
    <hyperlink ref="L39" r:id="rId185" xr:uid="{A5155F5A-89F0-4201-BBA2-BADBF5D5A292}"/>
    <hyperlink ref="L37" r:id="rId186" xr:uid="{E95F28BC-B602-40A4-A026-069783A2074D}"/>
    <hyperlink ref="L36" r:id="rId187" xr:uid="{7C8A72A8-251B-49B4-B0D5-5EB2E8A0FC30}"/>
    <hyperlink ref="L33" r:id="rId188" xr:uid="{28EC1BEA-41B0-4254-A95E-BF1E4CB9AB6E}"/>
    <hyperlink ref="L32" r:id="rId189" xr:uid="{1648BF54-4936-4222-AD0C-2F7FDFB40CC2}"/>
    <hyperlink ref="L31" r:id="rId190" xr:uid="{FBB33C7A-EB55-4A6B-B1AA-58708C7B75B3}"/>
    <hyperlink ref="L29" r:id="rId191" xr:uid="{7A6DC025-12C6-4E1E-A647-F9CC35742B00}"/>
    <hyperlink ref="L27" r:id="rId192" xr:uid="{F7125831-FF6C-4D23-B3CB-512036569834}"/>
    <hyperlink ref="L26" r:id="rId193" xr:uid="{9EEB3E42-90ED-40D7-9245-F1A287D154C3}"/>
    <hyperlink ref="L25" r:id="rId194" xr:uid="{48B37AE8-D2D2-433E-9A15-9A9D0BE50D26}"/>
    <hyperlink ref="L24" r:id="rId195" xr:uid="{8172491E-BEA1-499C-B789-E574F302AB6F}"/>
    <hyperlink ref="L21" r:id="rId196" xr:uid="{0AF3655F-E474-4957-9AE1-9F8BE8C15A96}"/>
    <hyperlink ref="L14" r:id="rId197" xr:uid="{22712C87-B13F-4F86-8CFC-77CA9FC9CD7E}"/>
    <hyperlink ref="L10" r:id="rId198" xr:uid="{225842B2-BEFF-40A4-820D-B86E911D8368}"/>
    <hyperlink ref="L9" r:id="rId199" xr:uid="{AC024C28-F1C8-44CF-B5CC-12C82877F253}"/>
    <hyperlink ref="L8" r:id="rId200" xr:uid="{AFD54687-C0FE-43EF-B764-0AA2EEE36645}"/>
  </hyperlinks>
  <printOptions horizontalCentered="1"/>
  <pageMargins left="0.2" right="0.2" top="0.25" bottom="0.25" header="0.3" footer="0.3"/>
  <pageSetup paperSize="5" scale="76" fitToHeight="5" orientation="landscape" horizontalDpi="4294967295" verticalDpi="4294967295" r:id="rId201"/>
  <rowBreaks count="2" manualBreakCount="2">
    <brk id="15" max="16383" man="1"/>
    <brk id="5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5539F-8CDF-4138-8478-BEA7A7666661}">
  <dimension ref="B1:D34"/>
  <sheetViews>
    <sheetView zoomScale="120" zoomScaleNormal="120" workbookViewId="0">
      <selection activeCell="B27" sqref="B27"/>
    </sheetView>
  </sheetViews>
  <sheetFormatPr defaultRowHeight="13.2"/>
  <cols>
    <col min="1" max="1" width="2.44140625" customWidth="1"/>
    <col min="3" max="3" width="15" bestFit="1" customWidth="1"/>
    <col min="4" max="4" width="68" bestFit="1" customWidth="1"/>
  </cols>
  <sheetData>
    <row r="1" spans="2:4" s="523" customFormat="1"/>
    <row r="2" spans="2:4">
      <c r="B2" s="677" t="s">
        <v>1076</v>
      </c>
      <c r="C2" s="678"/>
      <c r="D2" s="516"/>
    </row>
    <row r="3" spans="2:4" ht="30.6">
      <c r="B3" s="609"/>
      <c r="C3" s="610" t="s">
        <v>597</v>
      </c>
      <c r="D3" s="611" t="s">
        <v>1109</v>
      </c>
    </row>
    <row r="4" spans="2:4">
      <c r="B4" s="514"/>
      <c r="C4" s="526" t="s">
        <v>590</v>
      </c>
      <c r="D4" s="528" t="s">
        <v>1202</v>
      </c>
    </row>
    <row r="5" spans="2:4" hidden="1">
      <c r="B5" s="514"/>
      <c r="C5" s="136"/>
      <c r="D5" s="542"/>
    </row>
    <row r="6" spans="2:4" ht="20.399999999999999">
      <c r="B6" s="514"/>
      <c r="C6" s="524" t="s">
        <v>1198</v>
      </c>
      <c r="D6" s="528" t="s">
        <v>1205</v>
      </c>
    </row>
    <row r="7" spans="2:4" ht="20.399999999999999">
      <c r="B7" s="514"/>
      <c r="C7" s="526" t="s">
        <v>592</v>
      </c>
      <c r="D7" s="529" t="s">
        <v>1203</v>
      </c>
    </row>
    <row r="8" spans="2:4" ht="20.399999999999999">
      <c r="B8" s="514"/>
      <c r="C8" s="526" t="s">
        <v>593</v>
      </c>
      <c r="D8" s="528" t="s">
        <v>1204</v>
      </c>
    </row>
    <row r="9" spans="2:4" ht="20.399999999999999">
      <c r="B9" s="514"/>
      <c r="C9" s="526" t="s">
        <v>598</v>
      </c>
      <c r="D9" s="528" t="s">
        <v>1108</v>
      </c>
    </row>
    <row r="10" spans="2:4" s="523" customFormat="1" ht="20.399999999999999">
      <c r="B10" s="514"/>
      <c r="C10" s="526" t="s">
        <v>1229</v>
      </c>
      <c r="D10" s="528" t="s">
        <v>1259</v>
      </c>
    </row>
    <row r="11" spans="2:4">
      <c r="B11" s="514"/>
      <c r="C11" s="526" t="s">
        <v>963</v>
      </c>
      <c r="D11" s="528" t="s">
        <v>1059</v>
      </c>
    </row>
    <row r="12" spans="2:4" ht="20.399999999999999">
      <c r="B12" s="514"/>
      <c r="C12" s="526" t="s">
        <v>594</v>
      </c>
      <c r="D12" s="528" t="s">
        <v>1064</v>
      </c>
    </row>
    <row r="13" spans="2:4">
      <c r="B13" s="514"/>
      <c r="C13" s="526" t="s">
        <v>982</v>
      </c>
      <c r="D13" s="528" t="s">
        <v>1206</v>
      </c>
    </row>
    <row r="14" spans="2:4">
      <c r="B14" s="515"/>
      <c r="C14" s="525"/>
      <c r="D14" s="530"/>
    </row>
    <row r="16" spans="2:4">
      <c r="B16" s="677" t="s">
        <v>599</v>
      </c>
      <c r="C16" s="678"/>
      <c r="D16" s="516"/>
    </row>
    <row r="17" spans="2:4">
      <c r="B17" s="514"/>
      <c r="C17" s="526"/>
      <c r="D17" s="528"/>
    </row>
    <row r="18" spans="2:4" ht="30.6">
      <c r="B18" s="514"/>
      <c r="C18" s="526" t="s">
        <v>1103</v>
      </c>
      <c r="D18" s="531" t="s">
        <v>1061</v>
      </c>
    </row>
    <row r="19" spans="2:4" ht="40.799999999999997">
      <c r="B19" s="514"/>
      <c r="C19" s="527" t="s">
        <v>955</v>
      </c>
      <c r="D19" s="528" t="s">
        <v>1063</v>
      </c>
    </row>
    <row r="20" spans="2:4" ht="20.25" customHeight="1">
      <c r="B20" s="514"/>
      <c r="C20" s="527" t="s">
        <v>792</v>
      </c>
      <c r="D20" s="528" t="s">
        <v>1077</v>
      </c>
    </row>
    <row r="21" spans="2:4" ht="20.25" customHeight="1">
      <c r="B21" s="514"/>
      <c r="C21" s="526" t="s">
        <v>912</v>
      </c>
      <c r="D21" s="532" t="s">
        <v>1208</v>
      </c>
    </row>
    <row r="22" spans="2:4" ht="19.5" customHeight="1">
      <c r="B22" s="514"/>
      <c r="C22" s="524" t="s">
        <v>358</v>
      </c>
      <c r="D22" s="528" t="s">
        <v>1110</v>
      </c>
    </row>
    <row r="23" spans="2:4" ht="20.399999999999999" hidden="1">
      <c r="B23" s="514"/>
      <c r="C23" s="526" t="s">
        <v>1056</v>
      </c>
      <c r="D23" s="528" t="s">
        <v>1060</v>
      </c>
    </row>
    <row r="24" spans="2:4" ht="20.399999999999999">
      <c r="B24" s="514"/>
      <c r="C24" s="526" t="s">
        <v>441</v>
      </c>
      <c r="D24" s="531" t="s">
        <v>1075</v>
      </c>
    </row>
    <row r="25" spans="2:4" hidden="1">
      <c r="B25" s="514"/>
      <c r="C25" s="524"/>
      <c r="D25" s="531"/>
    </row>
    <row r="26" spans="2:4" ht="20.399999999999999">
      <c r="B26" s="514"/>
      <c r="C26" s="524" t="s">
        <v>1111</v>
      </c>
      <c r="D26" s="531" t="s">
        <v>1258</v>
      </c>
    </row>
    <row r="27" spans="2:4" ht="33.75" customHeight="1">
      <c r="B27" s="514"/>
      <c r="C27" s="524" t="s">
        <v>1207</v>
      </c>
      <c r="D27" s="531" t="s">
        <v>1213</v>
      </c>
    </row>
    <row r="28" spans="2:4" ht="30.6">
      <c r="B28" s="514"/>
      <c r="C28" s="526" t="s">
        <v>1055</v>
      </c>
      <c r="D28" s="531" t="s">
        <v>1062</v>
      </c>
    </row>
    <row r="29" spans="2:4" ht="39.75" customHeight="1">
      <c r="B29" s="515"/>
      <c r="C29" s="525" t="s">
        <v>1199</v>
      </c>
      <c r="D29" s="608" t="s">
        <v>1255</v>
      </c>
    </row>
    <row r="34" spans="4:4" ht="13.8">
      <c r="D34" s="607"/>
    </row>
  </sheetData>
  <mergeCells count="2">
    <mergeCell ref="B2:C2"/>
    <mergeCell ref="B16:C16"/>
  </mergeCells>
  <pageMargins left="0.7" right="0.7" top="0.75" bottom="0.75" header="0.3" footer="0.3"/>
  <pageSetup scale="9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Q38"/>
  <sheetViews>
    <sheetView topLeftCell="J1" zoomScale="170" zoomScaleNormal="170" workbookViewId="0">
      <selection activeCell="A6" sqref="A6:XFD6"/>
    </sheetView>
  </sheetViews>
  <sheetFormatPr defaultRowHeight="13.2"/>
  <cols>
    <col min="1" max="1" width="12.77734375" style="243" customWidth="1"/>
    <col min="2" max="2" width="0" hidden="1" customWidth="1"/>
    <col min="3" max="3" width="11.33203125" customWidth="1"/>
    <col min="4" max="4" width="9" customWidth="1"/>
    <col min="5" max="5" width="13" style="39" customWidth="1"/>
    <col min="6" max="6" width="17.44140625" customWidth="1"/>
    <col min="7" max="7" width="72" style="160" customWidth="1"/>
    <col min="8" max="8" width="48.109375" customWidth="1"/>
    <col min="9" max="9" width="61.109375" customWidth="1"/>
    <col min="10" max="10" width="43.33203125" customWidth="1"/>
    <col min="11" max="11" width="44" customWidth="1"/>
    <col min="12" max="12" width="23" customWidth="1"/>
    <col min="13" max="13" width="22.6640625" style="4" customWidth="1"/>
    <col min="14" max="14" width="13.109375" style="4" customWidth="1"/>
  </cols>
  <sheetData>
    <row r="1" spans="1:17">
      <c r="A1" s="274" t="s">
        <v>778</v>
      </c>
      <c r="B1" s="275"/>
      <c r="C1" s="275"/>
      <c r="D1" s="275"/>
      <c r="E1" s="276"/>
      <c r="G1" s="277"/>
      <c r="H1" s="275"/>
    </row>
    <row r="2" spans="1:17" ht="34.5" customHeight="1">
      <c r="A2" s="278"/>
      <c r="B2" s="275"/>
      <c r="C2" s="275"/>
      <c r="D2" s="275"/>
      <c r="E2" s="275"/>
      <c r="F2" s="279"/>
      <c r="G2" s="275"/>
      <c r="H2" s="275"/>
      <c r="I2" s="275"/>
      <c r="J2" s="279"/>
      <c r="K2" s="279"/>
      <c r="L2" s="279"/>
      <c r="M2" s="279"/>
      <c r="N2" s="279"/>
      <c r="O2" s="279"/>
    </row>
    <row r="4" spans="1:17" s="274" customFormat="1" ht="17.399999999999999" customHeight="1">
      <c r="A4" s="283" t="s">
        <v>788</v>
      </c>
      <c r="B4" s="284"/>
      <c r="C4" s="285" t="s">
        <v>587</v>
      </c>
      <c r="D4" s="283" t="s">
        <v>517</v>
      </c>
      <c r="E4" s="286" t="s">
        <v>588</v>
      </c>
      <c r="F4" s="283" t="s">
        <v>791</v>
      </c>
      <c r="G4" s="285" t="s">
        <v>508</v>
      </c>
      <c r="H4" s="281" t="s">
        <v>789</v>
      </c>
      <c r="I4" s="283" t="s">
        <v>790</v>
      </c>
      <c r="J4" s="282" t="s">
        <v>546</v>
      </c>
      <c r="K4" s="281" t="s">
        <v>604</v>
      </c>
      <c r="L4" s="283" t="s">
        <v>608</v>
      </c>
      <c r="M4" s="283" t="s">
        <v>607</v>
      </c>
      <c r="N4" s="283" t="s">
        <v>603</v>
      </c>
      <c r="O4" s="283" t="s">
        <v>794</v>
      </c>
    </row>
    <row r="5" spans="1:17" s="307" customFormat="1" ht="17.399999999999999" customHeight="1">
      <c r="A5" s="308"/>
      <c r="B5" s="305"/>
      <c r="C5" s="308"/>
      <c r="D5" s="308"/>
      <c r="E5" s="309"/>
      <c r="F5" s="308"/>
      <c r="G5" s="308"/>
      <c r="H5" s="338"/>
      <c r="I5" s="308"/>
      <c r="J5" s="348"/>
      <c r="K5" s="338"/>
      <c r="L5" s="308"/>
      <c r="M5" s="308"/>
      <c r="N5" s="308"/>
      <c r="O5" s="306"/>
    </row>
    <row r="6" spans="1:17" s="274" customFormat="1" ht="17.399999999999999" customHeight="1">
      <c r="A6" s="304" t="s">
        <v>509</v>
      </c>
      <c r="B6" s="292"/>
      <c r="C6" s="293"/>
      <c r="D6" s="291"/>
      <c r="E6" s="294"/>
      <c r="F6" s="291"/>
      <c r="G6" s="293"/>
      <c r="H6" s="339"/>
      <c r="I6" s="291"/>
      <c r="J6" s="349"/>
      <c r="K6" s="343"/>
      <c r="L6" s="291"/>
      <c r="M6" s="291"/>
      <c r="N6" s="291"/>
      <c r="O6" s="292"/>
    </row>
    <row r="7" spans="1:17" ht="60" customHeight="1">
      <c r="A7" s="255" t="s">
        <v>519</v>
      </c>
      <c r="B7" s="256" t="str">
        <f>A7</f>
        <v>Federal Brownfields Cleanup Program</v>
      </c>
      <c r="C7" s="257" t="s">
        <v>589</v>
      </c>
      <c r="D7" s="258" t="s">
        <v>8</v>
      </c>
      <c r="E7" s="259">
        <v>800000</v>
      </c>
      <c r="F7" s="262" t="s">
        <v>625</v>
      </c>
      <c r="G7" s="260" t="s">
        <v>539</v>
      </c>
      <c r="H7" s="261" t="s">
        <v>11</v>
      </c>
      <c r="I7" s="261" t="s">
        <v>10</v>
      </c>
      <c r="J7" s="350" t="s">
        <v>568</v>
      </c>
      <c r="K7" s="344" t="s">
        <v>9</v>
      </c>
      <c r="L7" s="263" t="s">
        <v>664</v>
      </c>
      <c r="M7" s="264" t="s">
        <v>666</v>
      </c>
      <c r="N7" s="263" t="s">
        <v>665</v>
      </c>
      <c r="O7" s="265" t="s">
        <v>509</v>
      </c>
      <c r="P7" s="140"/>
      <c r="Q7" s="140"/>
    </row>
    <row r="8" spans="1:17" ht="60" customHeight="1">
      <c r="A8" s="255" t="s">
        <v>521</v>
      </c>
      <c r="B8" s="256" t="str">
        <f>A8</f>
        <v>Federal Brownfields Site Assessment Program</v>
      </c>
      <c r="C8" s="257" t="s">
        <v>589</v>
      </c>
      <c r="D8" s="258" t="s">
        <v>8</v>
      </c>
      <c r="E8" s="259">
        <v>300000</v>
      </c>
      <c r="F8" s="258" t="s">
        <v>7</v>
      </c>
      <c r="G8" s="260" t="s">
        <v>538</v>
      </c>
      <c r="H8" s="261" t="s">
        <v>15</v>
      </c>
      <c r="I8" s="261" t="s">
        <v>14</v>
      </c>
      <c r="J8" s="351"/>
      <c r="K8" s="344" t="s">
        <v>13</v>
      </c>
      <c r="L8" s="263" t="s">
        <v>664</v>
      </c>
      <c r="M8" s="264" t="s">
        <v>667</v>
      </c>
      <c r="N8" s="266" t="s">
        <v>665</v>
      </c>
      <c r="O8" s="265" t="s">
        <v>509</v>
      </c>
      <c r="P8" s="140"/>
      <c r="Q8" s="140"/>
    </row>
    <row r="9" spans="1:17" ht="60" customHeight="1">
      <c r="A9" s="255" t="s">
        <v>520</v>
      </c>
      <c r="B9" s="256" t="str">
        <f>A9</f>
        <v>Federal Brownfields Cleanup Revolving Loan Grants</v>
      </c>
      <c r="C9" s="257" t="s">
        <v>589</v>
      </c>
      <c r="D9" s="258" t="s">
        <v>17</v>
      </c>
      <c r="E9" s="259">
        <v>1000000</v>
      </c>
      <c r="F9" s="258" t="s">
        <v>7</v>
      </c>
      <c r="G9" s="260" t="s">
        <v>537</v>
      </c>
      <c r="H9" s="261" t="s">
        <v>11</v>
      </c>
      <c r="I9" s="261" t="s">
        <v>19</v>
      </c>
      <c r="J9" s="351"/>
      <c r="K9" s="344" t="s">
        <v>18</v>
      </c>
      <c r="L9" s="263" t="s">
        <v>664</v>
      </c>
      <c r="M9" s="264" t="s">
        <v>666</v>
      </c>
      <c r="N9" s="266" t="s">
        <v>665</v>
      </c>
      <c r="O9" s="265" t="s">
        <v>509</v>
      </c>
      <c r="P9" s="140"/>
      <c r="Q9" s="140"/>
    </row>
    <row r="10" spans="1:17" ht="60" customHeight="1">
      <c r="A10" s="267" t="s">
        <v>748</v>
      </c>
      <c r="B10" s="258" t="str">
        <f>A10</f>
        <v>Joint Development</v>
      </c>
      <c r="C10" s="258" t="s">
        <v>590</v>
      </c>
      <c r="D10" s="268" t="s">
        <v>8</v>
      </c>
      <c r="E10" s="269"/>
      <c r="F10" s="258" t="s">
        <v>21</v>
      </c>
      <c r="G10" s="270"/>
      <c r="H10" s="261" t="s">
        <v>24</v>
      </c>
      <c r="I10" s="261" t="s">
        <v>23</v>
      </c>
      <c r="J10" s="351"/>
      <c r="K10" s="344" t="s">
        <v>22</v>
      </c>
      <c r="L10" s="269" t="s">
        <v>668</v>
      </c>
      <c r="M10" s="264" t="s">
        <v>670</v>
      </c>
      <c r="N10" s="271" t="s">
        <v>669</v>
      </c>
      <c r="O10" s="265" t="s">
        <v>509</v>
      </c>
      <c r="P10" s="140"/>
      <c r="Q10" s="140"/>
    </row>
    <row r="12" spans="1:17" ht="60" customHeight="1">
      <c r="B12">
        <f t="shared" ref="B12:B38" si="0">A12</f>
        <v>0</v>
      </c>
    </row>
    <row r="13" spans="1:17" ht="60" customHeight="1">
      <c r="B13">
        <f t="shared" si="0"/>
        <v>0</v>
      </c>
    </row>
    <row r="14" spans="1:17" ht="60" customHeight="1">
      <c r="B14">
        <f t="shared" si="0"/>
        <v>0</v>
      </c>
    </row>
    <row r="15" spans="1:17" ht="60" customHeight="1">
      <c r="B15">
        <f t="shared" si="0"/>
        <v>0</v>
      </c>
    </row>
    <row r="16" spans="1:17" ht="60" customHeight="1">
      <c r="B16">
        <f t="shared" si="0"/>
        <v>0</v>
      </c>
    </row>
    <row r="17" spans="2:2" ht="60" customHeight="1">
      <c r="B17">
        <f t="shared" si="0"/>
        <v>0</v>
      </c>
    </row>
    <row r="18" spans="2:2" ht="60" customHeight="1">
      <c r="B18">
        <f t="shared" si="0"/>
        <v>0</v>
      </c>
    </row>
    <row r="19" spans="2:2" ht="60" customHeight="1">
      <c r="B19">
        <f t="shared" si="0"/>
        <v>0</v>
      </c>
    </row>
    <row r="20" spans="2:2" ht="60" customHeight="1">
      <c r="B20">
        <f t="shared" si="0"/>
        <v>0</v>
      </c>
    </row>
    <row r="21" spans="2:2" ht="60" customHeight="1">
      <c r="B21">
        <f t="shared" si="0"/>
        <v>0</v>
      </c>
    </row>
    <row r="22" spans="2:2" ht="39.9" customHeight="1">
      <c r="B22">
        <f t="shared" si="0"/>
        <v>0</v>
      </c>
    </row>
    <row r="23" spans="2:2" ht="39.9" customHeight="1">
      <c r="B23">
        <f t="shared" si="0"/>
        <v>0</v>
      </c>
    </row>
    <row r="24" spans="2:2" ht="39.9" customHeight="1">
      <c r="B24">
        <f t="shared" si="0"/>
        <v>0</v>
      </c>
    </row>
    <row r="25" spans="2:2" ht="39.9" customHeight="1">
      <c r="B25">
        <f t="shared" si="0"/>
        <v>0</v>
      </c>
    </row>
    <row r="26" spans="2:2" ht="39.9" customHeight="1">
      <c r="B26">
        <f t="shared" si="0"/>
        <v>0</v>
      </c>
    </row>
    <row r="27" spans="2:2" ht="39.9" customHeight="1">
      <c r="B27">
        <f t="shared" si="0"/>
        <v>0</v>
      </c>
    </row>
    <row r="28" spans="2:2" ht="39.9" customHeight="1">
      <c r="B28">
        <f t="shared" si="0"/>
        <v>0</v>
      </c>
    </row>
    <row r="29" spans="2:2" ht="39.9" customHeight="1">
      <c r="B29">
        <f t="shared" si="0"/>
        <v>0</v>
      </c>
    </row>
    <row r="30" spans="2:2" ht="39.9" customHeight="1">
      <c r="B30">
        <f t="shared" si="0"/>
        <v>0</v>
      </c>
    </row>
    <row r="31" spans="2:2" ht="39.9" customHeight="1">
      <c r="B31">
        <f t="shared" si="0"/>
        <v>0</v>
      </c>
    </row>
    <row r="32" spans="2:2" ht="39.9" customHeight="1">
      <c r="B32">
        <f t="shared" si="0"/>
        <v>0</v>
      </c>
    </row>
    <row r="33" spans="2:2" ht="39.9" customHeight="1">
      <c r="B33">
        <f t="shared" si="0"/>
        <v>0</v>
      </c>
    </row>
    <row r="34" spans="2:2" ht="39.9" customHeight="1">
      <c r="B34">
        <f t="shared" si="0"/>
        <v>0</v>
      </c>
    </row>
    <row r="35" spans="2:2" ht="39.9" customHeight="1">
      <c r="B35">
        <f t="shared" si="0"/>
        <v>0</v>
      </c>
    </row>
    <row r="36" spans="2:2" ht="39.9" customHeight="1">
      <c r="B36">
        <f t="shared" si="0"/>
        <v>0</v>
      </c>
    </row>
    <row r="37" spans="2:2" ht="39.9" customHeight="1">
      <c r="B37">
        <f t="shared" si="0"/>
        <v>0</v>
      </c>
    </row>
    <row r="38" spans="2:2" ht="39.9" customHeight="1">
      <c r="B38">
        <f t="shared" si="0"/>
        <v>0</v>
      </c>
    </row>
  </sheetData>
  <autoFilter ref="C4:K38" xr:uid="{00000000-0009-0000-0000-000004000000}"/>
  <hyperlinks>
    <hyperlink ref="A8" r:id="rId1" xr:uid="{00000000-0004-0000-0400-000000000000}"/>
    <hyperlink ref="A9" r:id="rId2" xr:uid="{00000000-0004-0000-0400-000001000000}"/>
    <hyperlink ref="A10" r:id="rId3" display="http://www.fta.dot.gov/grants/16124.html" xr:uid="{00000000-0004-0000-0400-000002000000}"/>
    <hyperlink ref="A7" r:id="rId4" xr:uid="{00000000-0004-0000-0400-000004000000}"/>
  </hyperlinks>
  <pageMargins left="0.7" right="0.7" top="0.75" bottom="0.75" header="0.3" footer="0.3"/>
  <pageSetup scale="34" fitToHeight="15" orientation="landscape" horizontalDpi="4294967295" verticalDpi="4294967295"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59999389629810485"/>
    <pageSetUpPr fitToPage="1"/>
  </sheetPr>
  <dimension ref="A1:Q72"/>
  <sheetViews>
    <sheetView topLeftCell="J1" zoomScale="170" zoomScaleNormal="170" workbookViewId="0"/>
  </sheetViews>
  <sheetFormatPr defaultRowHeight="13.2"/>
  <cols>
    <col min="1" max="1" width="12.77734375" style="243" customWidth="1"/>
    <col min="2" max="2" width="0" hidden="1" customWidth="1"/>
    <col min="3" max="3" width="11.33203125" customWidth="1"/>
    <col min="4" max="4" width="9" customWidth="1"/>
    <col min="5" max="5" width="13" style="39" customWidth="1"/>
    <col min="6" max="6" width="17.44140625" customWidth="1"/>
    <col min="7" max="7" width="72" style="160" customWidth="1"/>
    <col min="8" max="8" width="48.109375" customWidth="1"/>
    <col min="9" max="9" width="61.109375" customWidth="1"/>
    <col min="10" max="10" width="43.33203125" customWidth="1"/>
    <col min="11" max="11" width="50.77734375" customWidth="1"/>
    <col min="12" max="12" width="23" customWidth="1"/>
    <col min="13" max="13" width="22.6640625" style="4" customWidth="1"/>
    <col min="14" max="14" width="13.109375" style="4" customWidth="1"/>
  </cols>
  <sheetData>
    <row r="1" spans="1:17">
      <c r="A1" s="274" t="s">
        <v>778</v>
      </c>
      <c r="B1" s="275"/>
      <c r="C1" s="275"/>
      <c r="D1" s="275"/>
      <c r="E1" s="276"/>
      <c r="G1" s="277"/>
      <c r="H1" s="275"/>
    </row>
    <row r="2" spans="1:17" ht="34.5" customHeight="1">
      <c r="A2" s="278"/>
      <c r="B2" s="275"/>
      <c r="C2" s="275"/>
      <c r="D2" s="275"/>
      <c r="E2" s="275"/>
      <c r="F2" s="279"/>
      <c r="G2" s="277"/>
      <c r="H2" s="277"/>
      <c r="I2" s="277"/>
      <c r="J2" s="277"/>
      <c r="K2" s="277"/>
      <c r="L2" s="277"/>
      <c r="M2" s="279"/>
      <c r="N2" s="279"/>
      <c r="O2" s="279"/>
    </row>
    <row r="4" spans="1:17" s="274" customFormat="1" ht="17.399999999999999" customHeight="1">
      <c r="A4" s="283" t="s">
        <v>788</v>
      </c>
      <c r="B4" s="284"/>
      <c r="C4" s="285" t="s">
        <v>587</v>
      </c>
      <c r="D4" s="283" t="s">
        <v>517</v>
      </c>
      <c r="E4" s="286" t="s">
        <v>588</v>
      </c>
      <c r="F4" s="283" t="s">
        <v>791</v>
      </c>
      <c r="G4" s="285" t="s">
        <v>508</v>
      </c>
      <c r="H4" s="281" t="s">
        <v>789</v>
      </c>
      <c r="I4" s="283" t="s">
        <v>790</v>
      </c>
      <c r="J4" s="282" t="s">
        <v>546</v>
      </c>
      <c r="K4" s="281" t="s">
        <v>604</v>
      </c>
      <c r="L4" s="283" t="s">
        <v>608</v>
      </c>
      <c r="M4" s="283" t="s">
        <v>607</v>
      </c>
      <c r="N4" s="283" t="s">
        <v>603</v>
      </c>
      <c r="O4" s="283" t="s">
        <v>794</v>
      </c>
    </row>
    <row r="5" spans="1:17" s="307" customFormat="1" ht="17.399999999999999" customHeight="1">
      <c r="A5" s="308"/>
      <c r="B5" s="305"/>
      <c r="C5" s="308"/>
      <c r="D5" s="308"/>
      <c r="E5" s="309"/>
      <c r="F5" s="308"/>
      <c r="G5" s="308"/>
      <c r="H5" s="338"/>
      <c r="I5" s="308"/>
      <c r="J5" s="348"/>
      <c r="K5" s="338"/>
      <c r="L5" s="308"/>
      <c r="M5" s="308"/>
      <c r="N5" s="308"/>
      <c r="O5" s="306"/>
    </row>
    <row r="6" spans="1:17" ht="15" customHeight="1">
      <c r="A6" s="303" t="s">
        <v>781</v>
      </c>
      <c r="B6" s="288"/>
      <c r="C6" s="288"/>
      <c r="D6" s="288"/>
      <c r="E6" s="288"/>
      <c r="F6" s="289"/>
      <c r="G6" s="288"/>
      <c r="H6" s="288"/>
      <c r="I6" s="289"/>
      <c r="J6" s="289"/>
      <c r="K6" s="289"/>
      <c r="L6" s="289"/>
      <c r="M6" s="290"/>
      <c r="N6" s="290"/>
      <c r="O6" s="289"/>
    </row>
    <row r="7" spans="1:17" ht="60" customHeight="1">
      <c r="A7" s="245" t="s">
        <v>356</v>
      </c>
      <c r="B7" s="179" t="str">
        <f>A7</f>
        <v>Petrofund</v>
      </c>
      <c r="C7" s="177" t="s">
        <v>589</v>
      </c>
      <c r="D7" s="178" t="s">
        <v>8</v>
      </c>
      <c r="E7" s="150" t="s">
        <v>583</v>
      </c>
      <c r="F7" s="178" t="s">
        <v>35</v>
      </c>
      <c r="G7" s="236" t="s">
        <v>780</v>
      </c>
      <c r="H7" s="197" t="s">
        <v>602</v>
      </c>
      <c r="I7" s="189" t="s">
        <v>600</v>
      </c>
      <c r="J7" s="352" t="s">
        <v>551</v>
      </c>
      <c r="K7" s="197" t="s">
        <v>601</v>
      </c>
      <c r="L7" s="177" t="s">
        <v>605</v>
      </c>
      <c r="M7" s="177" t="s">
        <v>609</v>
      </c>
      <c r="N7" s="177" t="s">
        <v>606</v>
      </c>
      <c r="O7" s="237" t="s">
        <v>621</v>
      </c>
      <c r="P7" s="158"/>
      <c r="Q7" s="140"/>
    </row>
    <row r="8" spans="1:17" ht="60" customHeight="1">
      <c r="A8" s="245" t="s">
        <v>626</v>
      </c>
      <c r="B8" s="179" t="str">
        <f>A8</f>
        <v>Contamination Cleanup and Investigation Grant Program</v>
      </c>
      <c r="C8" s="177" t="s">
        <v>589</v>
      </c>
      <c r="D8" s="178" t="s">
        <v>8</v>
      </c>
      <c r="E8" s="150" t="s">
        <v>584</v>
      </c>
      <c r="F8" s="178" t="s">
        <v>39</v>
      </c>
      <c r="G8" s="238" t="s">
        <v>367</v>
      </c>
      <c r="H8" s="180" t="s">
        <v>64</v>
      </c>
      <c r="I8" s="180" t="s">
        <v>63</v>
      </c>
      <c r="J8" s="189" t="s">
        <v>553</v>
      </c>
      <c r="K8" s="180" t="s">
        <v>62</v>
      </c>
      <c r="L8" s="177" t="s">
        <v>622</v>
      </c>
      <c r="M8" s="177" t="s">
        <v>623</v>
      </c>
      <c r="N8" s="177" t="s">
        <v>624</v>
      </c>
      <c r="O8" s="237" t="s">
        <v>621</v>
      </c>
      <c r="P8" s="158"/>
      <c r="Q8" s="142" t="s">
        <v>518</v>
      </c>
    </row>
    <row r="9" spans="1:17" ht="60" customHeight="1">
      <c r="A9" s="246" t="s">
        <v>434</v>
      </c>
      <c r="B9" s="187" t="str">
        <f>A9</f>
        <v>Cleanup Revolving Loan Program</v>
      </c>
      <c r="C9" s="141" t="s">
        <v>589</v>
      </c>
      <c r="D9" s="188" t="s">
        <v>441</v>
      </c>
      <c r="E9" s="150"/>
      <c r="F9" s="177" t="s">
        <v>39</v>
      </c>
      <c r="G9" s="236" t="s">
        <v>933</v>
      </c>
      <c r="H9" s="197" t="s">
        <v>437</v>
      </c>
      <c r="I9" s="180" t="s">
        <v>129</v>
      </c>
      <c r="J9" s="189" t="s">
        <v>553</v>
      </c>
      <c r="K9" s="189" t="s">
        <v>436</v>
      </c>
      <c r="L9" s="177" t="s">
        <v>622</v>
      </c>
      <c r="M9" s="145" t="s">
        <v>652</v>
      </c>
      <c r="N9" s="177" t="s">
        <v>624</v>
      </c>
      <c r="O9" s="237" t="s">
        <v>621</v>
      </c>
      <c r="P9" s="158"/>
      <c r="Q9" s="140"/>
    </row>
    <row r="10" spans="1:17" ht="60" customHeight="1">
      <c r="A10" s="246" t="s">
        <v>526</v>
      </c>
      <c r="B10" s="181" t="str">
        <f>A10</f>
        <v>Redevelopment Grant Program</v>
      </c>
      <c r="C10" s="182" t="s">
        <v>589</v>
      </c>
      <c r="D10" s="178" t="s">
        <v>358</v>
      </c>
      <c r="E10" s="150" t="s">
        <v>585</v>
      </c>
      <c r="F10" s="178" t="s">
        <v>39</v>
      </c>
      <c r="G10" s="238" t="s">
        <v>366</v>
      </c>
      <c r="H10" s="180" t="s">
        <v>60</v>
      </c>
      <c r="I10" s="184" t="s">
        <v>59</v>
      </c>
      <c r="J10" s="194" t="s">
        <v>938</v>
      </c>
      <c r="K10" s="180" t="s">
        <v>58</v>
      </c>
      <c r="L10" s="177" t="s">
        <v>622</v>
      </c>
      <c r="M10" s="145" t="s">
        <v>689</v>
      </c>
      <c r="N10" s="188" t="s">
        <v>624</v>
      </c>
      <c r="O10" s="241" t="s">
        <v>621</v>
      </c>
      <c r="P10" s="140"/>
      <c r="Q10" s="140"/>
    </row>
    <row r="11" spans="1:17" ht="60" customHeight="1">
      <c r="A11" s="419" t="s">
        <v>523</v>
      </c>
      <c r="B11" s="181"/>
      <c r="C11" s="182" t="s">
        <v>589</v>
      </c>
      <c r="D11" s="182" t="s">
        <v>441</v>
      </c>
      <c r="E11" s="196" t="s">
        <v>892</v>
      </c>
      <c r="F11" s="178" t="s">
        <v>39</v>
      </c>
      <c r="G11" s="236" t="s">
        <v>937</v>
      </c>
      <c r="H11" s="180" t="s">
        <v>936</v>
      </c>
      <c r="I11" s="238" t="s">
        <v>935</v>
      </c>
      <c r="J11" s="194" t="s">
        <v>934</v>
      </c>
      <c r="K11" s="180" t="s">
        <v>53</v>
      </c>
      <c r="L11" s="177" t="s">
        <v>622</v>
      </c>
      <c r="M11" s="145" t="s">
        <v>651</v>
      </c>
      <c r="N11" s="177" t="s">
        <v>624</v>
      </c>
      <c r="O11" s="237" t="s">
        <v>621</v>
      </c>
      <c r="P11" s="140"/>
      <c r="Q11" s="140"/>
    </row>
    <row r="12" spans="1:17" ht="60" customHeight="1">
      <c r="A12" s="246" t="s">
        <v>525</v>
      </c>
      <c r="B12" s="181" t="str">
        <f>A12</f>
        <v>Minnesota Investment Fund</v>
      </c>
      <c r="C12" s="177" t="s">
        <v>590</v>
      </c>
      <c r="D12" s="178" t="s">
        <v>44</v>
      </c>
      <c r="E12" s="195">
        <v>0.5</v>
      </c>
      <c r="F12" s="178" t="s">
        <v>39</v>
      </c>
      <c r="G12" s="238" t="s">
        <v>363</v>
      </c>
      <c r="H12" s="180" t="s">
        <v>47</v>
      </c>
      <c r="I12" s="180" t="s">
        <v>46</v>
      </c>
      <c r="J12" s="189" t="s">
        <v>555</v>
      </c>
      <c r="K12" s="180" t="s">
        <v>45</v>
      </c>
      <c r="L12" s="178" t="s">
        <v>639</v>
      </c>
      <c r="M12" s="145" t="s">
        <v>641</v>
      </c>
      <c r="N12" s="141" t="s">
        <v>640</v>
      </c>
      <c r="O12" s="237" t="s">
        <v>621</v>
      </c>
      <c r="P12" s="158"/>
      <c r="Q12" s="140"/>
    </row>
    <row r="13" spans="1:17" ht="60" customHeight="1">
      <c r="A13" s="246" t="s">
        <v>524</v>
      </c>
      <c r="B13" s="191" t="str">
        <f>A13</f>
        <v>Job Creation Fund</v>
      </c>
      <c r="C13" s="177" t="s">
        <v>590</v>
      </c>
      <c r="D13" s="178" t="s">
        <v>8</v>
      </c>
      <c r="E13" s="183">
        <v>1000000</v>
      </c>
      <c r="F13" s="178" t="s">
        <v>39</v>
      </c>
      <c r="G13" s="236" t="s">
        <v>796</v>
      </c>
      <c r="H13" s="180" t="s">
        <v>797</v>
      </c>
      <c r="I13" s="180" t="s">
        <v>741</v>
      </c>
      <c r="J13" s="189" t="s">
        <v>552</v>
      </c>
      <c r="K13" s="180" t="s">
        <v>49</v>
      </c>
      <c r="L13" s="182" t="s">
        <v>836</v>
      </c>
      <c r="M13" s="145" t="s">
        <v>837</v>
      </c>
      <c r="N13" s="141" t="s">
        <v>838</v>
      </c>
      <c r="O13" s="237" t="s">
        <v>621</v>
      </c>
      <c r="P13" s="158"/>
      <c r="Q13" s="140"/>
    </row>
    <row r="14" spans="1:17" ht="60" customHeight="1">
      <c r="A14" s="419" t="s">
        <v>939</v>
      </c>
      <c r="B14" s="187"/>
      <c r="C14" s="420" t="s">
        <v>590</v>
      </c>
      <c r="D14" s="182" t="s">
        <v>940</v>
      </c>
      <c r="E14" s="421" t="s">
        <v>892</v>
      </c>
      <c r="F14" s="177" t="s">
        <v>39</v>
      </c>
      <c r="G14" s="236" t="s">
        <v>944</v>
      </c>
      <c r="H14" s="180" t="s">
        <v>946</v>
      </c>
      <c r="I14" s="180" t="s">
        <v>945</v>
      </c>
      <c r="J14" s="379" t="s">
        <v>947</v>
      </c>
      <c r="K14" s="180" t="s">
        <v>946</v>
      </c>
      <c r="L14" s="198" t="s">
        <v>942</v>
      </c>
      <c r="M14" s="212" t="s">
        <v>941</v>
      </c>
      <c r="N14" s="193"/>
      <c r="O14" s="237" t="s">
        <v>621</v>
      </c>
      <c r="P14" s="158"/>
      <c r="Q14" s="140"/>
    </row>
    <row r="15" spans="1:17" ht="60" customHeight="1">
      <c r="A15" s="246" t="s">
        <v>442</v>
      </c>
      <c r="B15" s="187" t="str">
        <f t="shared" ref="B15:B22" si="0">A15</f>
        <v>Launch Minnesota Grants - Business Operation Expenses</v>
      </c>
      <c r="C15" s="145" t="s">
        <v>590</v>
      </c>
      <c r="D15" s="177" t="s">
        <v>358</v>
      </c>
      <c r="E15" s="183">
        <v>35000</v>
      </c>
      <c r="F15" s="178" t="s">
        <v>943</v>
      </c>
      <c r="G15" s="239" t="s">
        <v>445</v>
      </c>
      <c r="H15" s="189" t="s">
        <v>444</v>
      </c>
      <c r="I15" s="194" t="s">
        <v>443</v>
      </c>
      <c r="J15" s="189" t="s">
        <v>573</v>
      </c>
      <c r="K15" s="197"/>
      <c r="L15" s="177" t="s">
        <v>704</v>
      </c>
      <c r="M15" s="145" t="s">
        <v>702</v>
      </c>
      <c r="N15" s="141" t="s">
        <v>705</v>
      </c>
      <c r="O15" s="237" t="s">
        <v>621</v>
      </c>
      <c r="P15" s="158"/>
      <c r="Q15" s="140"/>
    </row>
    <row r="16" spans="1:17" ht="60" customHeight="1">
      <c r="A16" s="245" t="s">
        <v>757</v>
      </c>
      <c r="B16" s="178" t="str">
        <f t="shared" si="0"/>
        <v>Small Cities Development Program</v>
      </c>
      <c r="C16" s="177" t="s">
        <v>592</v>
      </c>
      <c r="D16" s="178" t="s">
        <v>8</v>
      </c>
      <c r="E16" s="183">
        <v>600000</v>
      </c>
      <c r="F16" s="178" t="s">
        <v>39</v>
      </c>
      <c r="G16" s="238" t="s">
        <v>368</v>
      </c>
      <c r="H16" s="180" t="s">
        <v>746</v>
      </c>
      <c r="I16" s="180" t="s">
        <v>67</v>
      </c>
      <c r="J16" s="194" t="s">
        <v>554</v>
      </c>
      <c r="K16" s="180" t="s">
        <v>66</v>
      </c>
      <c r="L16" s="150" t="s">
        <v>704</v>
      </c>
      <c r="M16" s="145" t="s">
        <v>713</v>
      </c>
      <c r="N16" s="141" t="s">
        <v>703</v>
      </c>
      <c r="O16" s="237" t="s">
        <v>621</v>
      </c>
      <c r="P16" s="158"/>
      <c r="Q16" s="140"/>
    </row>
    <row r="17" spans="1:17" ht="60" customHeight="1">
      <c r="A17" s="246" t="s">
        <v>361</v>
      </c>
      <c r="B17" s="181" t="str">
        <f t="shared" si="0"/>
        <v>Innovative Business Development Public Infrastructure Program (BDPI)</v>
      </c>
      <c r="C17" s="177" t="s">
        <v>593</v>
      </c>
      <c r="D17" s="182" t="s">
        <v>8</v>
      </c>
      <c r="E17" s="150" t="s">
        <v>892</v>
      </c>
      <c r="F17" s="178" t="s">
        <v>39</v>
      </c>
      <c r="G17" s="238" t="s">
        <v>362</v>
      </c>
      <c r="H17" s="180" t="s">
        <v>42</v>
      </c>
      <c r="I17" s="184" t="s">
        <v>41</v>
      </c>
      <c r="J17" s="194" t="s">
        <v>569</v>
      </c>
      <c r="K17" s="180" t="s">
        <v>40</v>
      </c>
      <c r="L17" s="178" t="s">
        <v>635</v>
      </c>
      <c r="M17" s="145" t="s">
        <v>637</v>
      </c>
      <c r="N17" s="200" t="s">
        <v>636</v>
      </c>
      <c r="O17" s="241" t="s">
        <v>621</v>
      </c>
      <c r="P17" s="140"/>
      <c r="Q17" s="140"/>
    </row>
    <row r="18" spans="1:17" ht="60" customHeight="1">
      <c r="A18" s="246" t="s">
        <v>417</v>
      </c>
      <c r="B18" s="187" t="str">
        <f t="shared" si="0"/>
        <v>Transportation Economic Development Infrastructure (TEDI Program)</v>
      </c>
      <c r="C18" s="141" t="s">
        <v>593</v>
      </c>
      <c r="D18" s="188" t="s">
        <v>358</v>
      </c>
      <c r="E18" s="150" t="s">
        <v>892</v>
      </c>
      <c r="F18" s="177" t="s">
        <v>39</v>
      </c>
      <c r="G18" s="242" t="s">
        <v>420</v>
      </c>
      <c r="H18" s="189" t="s">
        <v>419</v>
      </c>
      <c r="I18" s="189" t="s">
        <v>421</v>
      </c>
      <c r="J18" s="353"/>
      <c r="K18" s="189" t="s">
        <v>418</v>
      </c>
      <c r="L18" s="141" t="s">
        <v>635</v>
      </c>
      <c r="M18" s="145" t="s">
        <v>688</v>
      </c>
      <c r="N18" s="199" t="s">
        <v>636</v>
      </c>
      <c r="O18" s="241" t="s">
        <v>621</v>
      </c>
      <c r="P18" s="140"/>
      <c r="Q18" s="140"/>
    </row>
    <row r="19" spans="1:17" ht="60" customHeight="1">
      <c r="A19" s="245" t="s">
        <v>948</v>
      </c>
      <c r="B19" s="178" t="str">
        <f t="shared" si="0"/>
        <v>HOME Investment Partnerships (HOME) Program</v>
      </c>
      <c r="C19" s="178" t="s">
        <v>592</v>
      </c>
      <c r="D19" s="178" t="s">
        <v>108</v>
      </c>
      <c r="E19" s="183" t="s">
        <v>793</v>
      </c>
      <c r="F19" s="178" t="s">
        <v>93</v>
      </c>
      <c r="G19" s="242" t="s">
        <v>949</v>
      </c>
      <c r="H19" s="180" t="s">
        <v>839</v>
      </c>
      <c r="I19" s="180" t="s">
        <v>124</v>
      </c>
      <c r="J19" s="194" t="s">
        <v>848</v>
      </c>
      <c r="K19" s="180" t="s">
        <v>840</v>
      </c>
      <c r="L19" s="196" t="s">
        <v>842</v>
      </c>
      <c r="M19" s="145" t="s">
        <v>843</v>
      </c>
      <c r="N19" s="141" t="s">
        <v>841</v>
      </c>
      <c r="O19" s="237" t="s">
        <v>621</v>
      </c>
      <c r="P19" s="158"/>
      <c r="Q19" s="140"/>
    </row>
    <row r="20" spans="1:17" ht="60" customHeight="1">
      <c r="A20" s="245" t="s">
        <v>762</v>
      </c>
      <c r="B20" s="178" t="str">
        <f t="shared" si="0"/>
        <v>Preservation Affordable Rental Investment Fund (PARIF)</v>
      </c>
      <c r="C20" s="178" t="s">
        <v>592</v>
      </c>
      <c r="D20" s="182" t="s">
        <v>108</v>
      </c>
      <c r="E20" s="150" t="s">
        <v>793</v>
      </c>
      <c r="F20" s="178" t="s">
        <v>93</v>
      </c>
      <c r="G20" s="180" t="s">
        <v>536</v>
      </c>
      <c r="H20" s="180" t="s">
        <v>844</v>
      </c>
      <c r="I20" s="180" t="s">
        <v>110</v>
      </c>
      <c r="J20" s="194" t="s">
        <v>847</v>
      </c>
      <c r="K20" s="180" t="s">
        <v>845</v>
      </c>
      <c r="L20" s="196" t="s">
        <v>842</v>
      </c>
      <c r="M20" s="145" t="s">
        <v>843</v>
      </c>
      <c r="N20" s="198" t="s">
        <v>846</v>
      </c>
      <c r="O20" s="241" t="s">
        <v>621</v>
      </c>
      <c r="P20" s="140"/>
      <c r="Q20" s="140"/>
    </row>
    <row r="21" spans="1:17" ht="60" customHeight="1">
      <c r="A21" s="245" t="s">
        <v>763</v>
      </c>
      <c r="B21" s="178" t="str">
        <f t="shared" si="0"/>
        <v>Economic Development and Housing Challenge Program (EDHC)</v>
      </c>
      <c r="C21" s="150" t="s">
        <v>592</v>
      </c>
      <c r="D21" s="182" t="s">
        <v>108</v>
      </c>
      <c r="E21" s="150" t="s">
        <v>793</v>
      </c>
      <c r="F21" s="178" t="s">
        <v>93</v>
      </c>
      <c r="G21" s="239" t="s">
        <v>540</v>
      </c>
      <c r="H21" s="180" t="s">
        <v>850</v>
      </c>
      <c r="I21" s="180" t="s">
        <v>118</v>
      </c>
      <c r="J21" s="194" t="s">
        <v>849</v>
      </c>
      <c r="K21" s="180" t="s">
        <v>109</v>
      </c>
      <c r="L21" s="196" t="s">
        <v>851</v>
      </c>
      <c r="M21" s="212" t="s">
        <v>843</v>
      </c>
      <c r="N21" s="198" t="s">
        <v>852</v>
      </c>
      <c r="O21" s="241" t="s">
        <v>621</v>
      </c>
      <c r="P21" s="140"/>
      <c r="Q21" s="140"/>
    </row>
    <row r="22" spans="1:17" ht="60" customHeight="1">
      <c r="A22" s="245" t="s">
        <v>764</v>
      </c>
      <c r="B22" s="178" t="str">
        <f t="shared" si="0"/>
        <v>Low and Moderate Income Rental Program (LMIR)</v>
      </c>
      <c r="C22" s="178" t="s">
        <v>592</v>
      </c>
      <c r="D22" s="182" t="s">
        <v>94</v>
      </c>
      <c r="E22" s="150" t="s">
        <v>793</v>
      </c>
      <c r="F22" s="178" t="s">
        <v>93</v>
      </c>
      <c r="G22" s="239" t="s">
        <v>954</v>
      </c>
      <c r="H22" s="180" t="s">
        <v>97</v>
      </c>
      <c r="I22" s="180" t="s">
        <v>96</v>
      </c>
      <c r="J22" s="194" t="s">
        <v>953</v>
      </c>
      <c r="K22" s="180" t="s">
        <v>95</v>
      </c>
      <c r="L22" s="196" t="s">
        <v>857</v>
      </c>
      <c r="M22" s="194" t="s">
        <v>858</v>
      </c>
      <c r="N22" s="196" t="s">
        <v>859</v>
      </c>
      <c r="O22" s="241" t="s">
        <v>621</v>
      </c>
      <c r="P22" s="140"/>
      <c r="Q22" s="140"/>
    </row>
    <row r="23" spans="1:17" ht="60" customHeight="1">
      <c r="A23" s="247" t="s">
        <v>950</v>
      </c>
      <c r="B23" s="178"/>
      <c r="C23" s="182" t="s">
        <v>592</v>
      </c>
      <c r="D23" s="182" t="s">
        <v>955</v>
      </c>
      <c r="E23" s="150" t="s">
        <v>793</v>
      </c>
      <c r="F23" s="178" t="s">
        <v>951</v>
      </c>
      <c r="G23" s="239" t="s">
        <v>952</v>
      </c>
      <c r="H23" s="180" t="s">
        <v>97</v>
      </c>
      <c r="I23" s="180" t="s">
        <v>96</v>
      </c>
      <c r="J23" s="194" t="s">
        <v>953</v>
      </c>
      <c r="K23" s="180" t="s">
        <v>109</v>
      </c>
      <c r="L23" s="196" t="s">
        <v>857</v>
      </c>
      <c r="M23" s="194" t="s">
        <v>858</v>
      </c>
      <c r="N23" s="196" t="s">
        <v>859</v>
      </c>
      <c r="O23" s="241" t="s">
        <v>621</v>
      </c>
      <c r="P23" s="140"/>
      <c r="Q23" s="140"/>
    </row>
    <row r="24" spans="1:17" ht="60" customHeight="1">
      <c r="A24" s="245" t="s">
        <v>765</v>
      </c>
      <c r="B24" s="178" t="str">
        <f t="shared" ref="B24:B55" si="1">A24</f>
        <v>Housing Trust Fund (HTF) Capital</v>
      </c>
      <c r="C24" s="182" t="s">
        <v>592</v>
      </c>
      <c r="D24" s="182" t="s">
        <v>113</v>
      </c>
      <c r="E24" s="150" t="s">
        <v>793</v>
      </c>
      <c r="F24" s="178" t="s">
        <v>93</v>
      </c>
      <c r="G24" s="239" t="s">
        <v>956</v>
      </c>
      <c r="H24" s="180" t="s">
        <v>853</v>
      </c>
      <c r="I24" s="180" t="s">
        <v>115</v>
      </c>
      <c r="J24" s="194" t="s">
        <v>848</v>
      </c>
      <c r="K24" s="180" t="s">
        <v>854</v>
      </c>
      <c r="L24" s="196" t="s">
        <v>842</v>
      </c>
      <c r="M24" s="145" t="s">
        <v>843</v>
      </c>
      <c r="N24" s="198" t="s">
        <v>846</v>
      </c>
      <c r="O24" s="241" t="s">
        <v>621</v>
      </c>
      <c r="P24" s="140"/>
      <c r="Q24" s="140"/>
    </row>
    <row r="25" spans="1:17" ht="60" customHeight="1">
      <c r="A25" s="245" t="s">
        <v>766</v>
      </c>
      <c r="B25" s="178" t="str">
        <f t="shared" si="1"/>
        <v>Low Income Housing Tax Credit  (HTC) Program</v>
      </c>
      <c r="C25" s="178" t="s">
        <v>592</v>
      </c>
      <c r="D25" s="182" t="s">
        <v>103</v>
      </c>
      <c r="E25" s="150" t="s">
        <v>793</v>
      </c>
      <c r="F25" s="178" t="s">
        <v>93</v>
      </c>
      <c r="G25" s="239" t="s">
        <v>954</v>
      </c>
      <c r="H25" s="180" t="s">
        <v>97</v>
      </c>
      <c r="I25" s="180" t="s">
        <v>96</v>
      </c>
      <c r="J25" s="194" t="s">
        <v>953</v>
      </c>
      <c r="K25" s="180" t="s">
        <v>95</v>
      </c>
      <c r="L25" s="196" t="s">
        <v>857</v>
      </c>
      <c r="M25" s="194" t="s">
        <v>858</v>
      </c>
      <c r="N25" s="196" t="s">
        <v>859</v>
      </c>
      <c r="O25" s="241" t="s">
        <v>621</v>
      </c>
      <c r="P25" s="140"/>
      <c r="Q25" s="140"/>
    </row>
    <row r="26" spans="1:17" ht="60" customHeight="1">
      <c r="A26" s="245" t="s">
        <v>777</v>
      </c>
      <c r="B26" s="178" t="str">
        <f t="shared" si="1"/>
        <v>Low Income Housing Tax Credits - LIHTC (9%)</v>
      </c>
      <c r="C26" s="178" t="s">
        <v>592</v>
      </c>
      <c r="D26" s="182" t="s">
        <v>103</v>
      </c>
      <c r="E26" s="150"/>
      <c r="F26" s="178" t="s">
        <v>282</v>
      </c>
      <c r="G26" s="236"/>
      <c r="H26" s="180" t="s">
        <v>286</v>
      </c>
      <c r="I26" s="180" t="s">
        <v>285</v>
      </c>
      <c r="J26" s="353"/>
      <c r="K26" s="180" t="s">
        <v>284</v>
      </c>
      <c r="L26" s="178" t="s">
        <v>718</v>
      </c>
      <c r="M26" s="145" t="s">
        <v>716</v>
      </c>
      <c r="N26" s="211" t="s">
        <v>717</v>
      </c>
      <c r="O26" s="241" t="s">
        <v>621</v>
      </c>
      <c r="P26" s="140"/>
      <c r="Q26" s="140"/>
    </row>
    <row r="27" spans="1:17" ht="60" customHeight="1">
      <c r="A27" s="246" t="s">
        <v>957</v>
      </c>
      <c r="B27" s="181" t="str">
        <f t="shared" si="1"/>
        <v>Environmental Assistance Loans (Participatory)</v>
      </c>
      <c r="C27" s="185" t="s">
        <v>589</v>
      </c>
      <c r="D27" s="177" t="s">
        <v>441</v>
      </c>
      <c r="E27" s="183">
        <v>250000</v>
      </c>
      <c r="F27" s="177" t="s">
        <v>447</v>
      </c>
      <c r="G27" s="240" t="s">
        <v>579</v>
      </c>
      <c r="H27" s="189" t="s">
        <v>469</v>
      </c>
      <c r="I27" s="186" t="s">
        <v>470</v>
      </c>
      <c r="J27" s="190" t="s">
        <v>578</v>
      </c>
      <c r="K27" s="190" t="s">
        <v>468</v>
      </c>
      <c r="L27" s="150" t="s">
        <v>648</v>
      </c>
      <c r="M27" s="145" t="s">
        <v>650</v>
      </c>
      <c r="N27" s="185" t="s">
        <v>649</v>
      </c>
      <c r="O27" s="237" t="s">
        <v>621</v>
      </c>
      <c r="P27" s="159"/>
      <c r="Q27" s="140"/>
    </row>
    <row r="28" spans="1:17" ht="60" customHeight="1">
      <c r="A28" s="246" t="s">
        <v>958</v>
      </c>
      <c r="B28" s="181" t="str">
        <f t="shared" si="1"/>
        <v>Environmental Assistance Loans (Direct)</v>
      </c>
      <c r="C28" s="185" t="s">
        <v>589</v>
      </c>
      <c r="D28" s="177" t="s">
        <v>441</v>
      </c>
      <c r="E28" s="183">
        <v>50000</v>
      </c>
      <c r="F28" s="177" t="s">
        <v>447</v>
      </c>
      <c r="G28" s="189" t="s">
        <v>959</v>
      </c>
      <c r="H28" s="189" t="s">
        <v>469</v>
      </c>
      <c r="I28" s="186" t="s">
        <v>470</v>
      </c>
      <c r="J28" s="190" t="s">
        <v>578</v>
      </c>
      <c r="K28" s="190" t="s">
        <v>468</v>
      </c>
      <c r="L28" s="150" t="s">
        <v>648</v>
      </c>
      <c r="M28" s="145" t="s">
        <v>650</v>
      </c>
      <c r="N28" s="185" t="s">
        <v>649</v>
      </c>
      <c r="O28" s="237" t="s">
        <v>621</v>
      </c>
      <c r="P28" s="159"/>
      <c r="Q28" s="140"/>
    </row>
    <row r="29" spans="1:17" ht="60" customHeight="1">
      <c r="A29" s="246" t="s">
        <v>448</v>
      </c>
      <c r="B29" s="187" t="str">
        <f t="shared" si="1"/>
        <v>Small Business Environmental Improvement Loans</v>
      </c>
      <c r="C29" s="145" t="s">
        <v>589</v>
      </c>
      <c r="D29" s="177" t="s">
        <v>449</v>
      </c>
      <c r="E29" s="183">
        <v>75000</v>
      </c>
      <c r="F29" s="177" t="s">
        <v>447</v>
      </c>
      <c r="G29" s="239" t="s">
        <v>960</v>
      </c>
      <c r="H29" s="190" t="s">
        <v>453</v>
      </c>
      <c r="I29" s="190" t="s">
        <v>452</v>
      </c>
      <c r="J29" s="352" t="s">
        <v>575</v>
      </c>
      <c r="K29" s="197" t="s">
        <v>450</v>
      </c>
      <c r="L29" s="177" t="s">
        <v>653</v>
      </c>
      <c r="M29" s="145" t="s">
        <v>655</v>
      </c>
      <c r="N29" s="185" t="s">
        <v>654</v>
      </c>
      <c r="O29" s="237" t="s">
        <v>621</v>
      </c>
      <c r="P29" s="158"/>
      <c r="Q29" s="140"/>
    </row>
    <row r="30" spans="1:17" ht="60" customHeight="1">
      <c r="A30" s="247" t="s">
        <v>458</v>
      </c>
      <c r="B30" s="178" t="str">
        <f t="shared" si="1"/>
        <v>Surface Water Assessment Grants</v>
      </c>
      <c r="C30" s="177"/>
      <c r="D30" s="178" t="s">
        <v>460</v>
      </c>
      <c r="E30" s="183">
        <v>430000</v>
      </c>
      <c r="F30" s="178" t="s">
        <v>447</v>
      </c>
      <c r="G30" s="238" t="s">
        <v>544</v>
      </c>
      <c r="H30" s="190" t="s">
        <v>961</v>
      </c>
      <c r="I30" s="180" t="s">
        <v>461</v>
      </c>
      <c r="J30" s="194" t="s">
        <v>576</v>
      </c>
      <c r="K30" s="180" t="s">
        <v>459</v>
      </c>
      <c r="L30" s="178" t="s">
        <v>696</v>
      </c>
      <c r="M30" s="145" t="s">
        <v>698</v>
      </c>
      <c r="N30" s="196" t="s">
        <v>697</v>
      </c>
      <c r="O30" s="241" t="s">
        <v>621</v>
      </c>
      <c r="P30" s="140"/>
      <c r="Q30" s="140"/>
    </row>
    <row r="31" spans="1:17" ht="60" customHeight="1">
      <c r="A31" s="247" t="s">
        <v>454</v>
      </c>
      <c r="B31" s="178" t="str">
        <f t="shared" si="1"/>
        <v>Clean Water Revolving Fund</v>
      </c>
      <c r="C31" s="177"/>
      <c r="D31" s="182" t="s">
        <v>455</v>
      </c>
      <c r="E31" s="183"/>
      <c r="F31" s="182" t="s">
        <v>471</v>
      </c>
      <c r="G31" s="238" t="s">
        <v>457</v>
      </c>
      <c r="H31" s="180"/>
      <c r="I31" s="180" t="s">
        <v>456</v>
      </c>
      <c r="J31" s="194"/>
      <c r="K31" s="180"/>
      <c r="L31" s="178" t="s">
        <v>642</v>
      </c>
      <c r="M31" s="145" t="s">
        <v>643</v>
      </c>
      <c r="N31" s="196" t="s">
        <v>644</v>
      </c>
      <c r="O31" s="241" t="s">
        <v>621</v>
      </c>
      <c r="P31" s="140"/>
      <c r="Q31" s="140"/>
    </row>
    <row r="32" spans="1:17" ht="60" customHeight="1">
      <c r="A32" s="245" t="s">
        <v>656</v>
      </c>
      <c r="B32" s="191" t="str">
        <f t="shared" si="1"/>
        <v>Agricultural Cemical Response and Reimbursement Account (ACRRA)</v>
      </c>
      <c r="C32" s="177" t="s">
        <v>589</v>
      </c>
      <c r="D32" s="178" t="s">
        <v>782</v>
      </c>
      <c r="E32" s="183">
        <v>279200</v>
      </c>
      <c r="F32" s="178" t="s">
        <v>30</v>
      </c>
      <c r="G32" s="238" t="s">
        <v>359</v>
      </c>
      <c r="H32" s="180" t="s">
        <v>34</v>
      </c>
      <c r="I32" s="180" t="s">
        <v>33</v>
      </c>
      <c r="J32" s="189" t="s">
        <v>550</v>
      </c>
      <c r="K32" s="180" t="s">
        <v>32</v>
      </c>
      <c r="L32" s="178" t="s">
        <v>657</v>
      </c>
      <c r="M32" s="145" t="s">
        <v>659</v>
      </c>
      <c r="N32" s="192" t="s">
        <v>658</v>
      </c>
      <c r="O32" s="237" t="s">
        <v>621</v>
      </c>
      <c r="P32" s="158"/>
      <c r="Q32" s="140"/>
    </row>
    <row r="33" spans="1:17" ht="60" customHeight="1">
      <c r="A33" s="245" t="s">
        <v>759</v>
      </c>
      <c r="B33" s="178" t="str">
        <f t="shared" si="1"/>
        <v>Community Roadside Landscape Partnership Program</v>
      </c>
      <c r="C33" s="177" t="s">
        <v>591</v>
      </c>
      <c r="D33" s="182" t="s">
        <v>8</v>
      </c>
      <c r="E33" s="150"/>
      <c r="F33" s="178" t="s">
        <v>75</v>
      </c>
      <c r="G33" s="238" t="s">
        <v>374</v>
      </c>
      <c r="H33" s="180" t="s">
        <v>82</v>
      </c>
      <c r="I33" s="180" t="s">
        <v>81</v>
      </c>
      <c r="J33" s="352"/>
      <c r="K33" s="180" t="s">
        <v>80</v>
      </c>
      <c r="L33" s="177" t="s">
        <v>708</v>
      </c>
      <c r="M33" s="145" t="s">
        <v>729</v>
      </c>
      <c r="N33" s="196" t="s">
        <v>722</v>
      </c>
      <c r="O33" s="241" t="s">
        <v>621</v>
      </c>
      <c r="P33" s="140"/>
      <c r="Q33" s="140"/>
    </row>
    <row r="34" spans="1:17" ht="60" customHeight="1">
      <c r="A34" s="245" t="s">
        <v>758</v>
      </c>
      <c r="B34" s="178" t="str">
        <f t="shared" si="1"/>
        <v>Local Trail Connections Program</v>
      </c>
      <c r="C34" s="177" t="s">
        <v>593</v>
      </c>
      <c r="D34" s="178" t="s">
        <v>8</v>
      </c>
      <c r="E34" s="183">
        <v>150000</v>
      </c>
      <c r="F34" s="178" t="s">
        <v>70</v>
      </c>
      <c r="G34" s="238" t="s">
        <v>369</v>
      </c>
      <c r="H34" s="180" t="s">
        <v>73</v>
      </c>
      <c r="I34" s="180" t="s">
        <v>72</v>
      </c>
      <c r="J34" s="189" t="s">
        <v>556</v>
      </c>
      <c r="K34" s="180" t="s">
        <v>71</v>
      </c>
      <c r="L34" s="178" t="s">
        <v>660</v>
      </c>
      <c r="M34" s="145" t="s">
        <v>662</v>
      </c>
      <c r="N34" s="200" t="s">
        <v>661</v>
      </c>
      <c r="O34" s="241" t="s">
        <v>621</v>
      </c>
      <c r="P34" s="140"/>
      <c r="Q34" s="140"/>
    </row>
    <row r="35" spans="1:17" ht="60" customHeight="1">
      <c r="A35" s="245" t="s">
        <v>767</v>
      </c>
      <c r="B35" s="178" t="str">
        <f t="shared" si="1"/>
        <v>PFA Loans and Grants</v>
      </c>
      <c r="C35" s="177" t="s">
        <v>593</v>
      </c>
      <c r="D35" s="182" t="s">
        <v>137</v>
      </c>
      <c r="E35" s="150" t="s">
        <v>892</v>
      </c>
      <c r="F35" s="178" t="s">
        <v>136</v>
      </c>
      <c r="G35" s="238" t="s">
        <v>535</v>
      </c>
      <c r="H35" s="180" t="s">
        <v>140</v>
      </c>
      <c r="I35" s="184" t="s">
        <v>139</v>
      </c>
      <c r="J35" s="194" t="s">
        <v>561</v>
      </c>
      <c r="K35" s="180" t="s">
        <v>138</v>
      </c>
      <c r="L35" s="178" t="s">
        <v>719</v>
      </c>
      <c r="M35" s="150" t="s">
        <v>724</v>
      </c>
      <c r="N35" s="198" t="s">
        <v>720</v>
      </c>
      <c r="O35" s="241" t="s">
        <v>621</v>
      </c>
      <c r="P35" s="140"/>
      <c r="Q35" s="140"/>
    </row>
    <row r="36" spans="1:17" ht="60" customHeight="1">
      <c r="A36" s="246" t="s">
        <v>423</v>
      </c>
      <c r="B36" s="187" t="str">
        <f t="shared" si="1"/>
        <v>Point Source Implementation Grants</v>
      </c>
      <c r="C36" s="141" t="s">
        <v>593</v>
      </c>
      <c r="D36" s="177" t="s">
        <v>358</v>
      </c>
      <c r="E36" s="183" t="s">
        <v>892</v>
      </c>
      <c r="F36" s="178" t="s">
        <v>136</v>
      </c>
      <c r="G36" s="242" t="s">
        <v>425</v>
      </c>
      <c r="H36" s="180" t="s">
        <v>962</v>
      </c>
      <c r="I36" s="189" t="s">
        <v>424</v>
      </c>
      <c r="J36" s="189" t="s">
        <v>572</v>
      </c>
      <c r="K36" s="180" t="s">
        <v>747</v>
      </c>
      <c r="L36" s="177" t="s">
        <v>719</v>
      </c>
      <c r="M36" s="145" t="s">
        <v>721</v>
      </c>
      <c r="N36" s="198" t="s">
        <v>720</v>
      </c>
      <c r="O36" s="241" t="s">
        <v>621</v>
      </c>
      <c r="P36" s="140"/>
      <c r="Q36" s="140"/>
    </row>
    <row r="37" spans="1:17" ht="60" customHeight="1">
      <c r="A37" s="246" t="s">
        <v>428</v>
      </c>
      <c r="B37" s="187" t="str">
        <f t="shared" si="1"/>
        <v>Water Infrastructure Fund</v>
      </c>
      <c r="C37" s="141" t="s">
        <v>593</v>
      </c>
      <c r="D37" s="188" t="s">
        <v>431</v>
      </c>
      <c r="E37" s="150" t="s">
        <v>892</v>
      </c>
      <c r="F37" s="178" t="s">
        <v>136</v>
      </c>
      <c r="G37" s="242" t="s">
        <v>433</v>
      </c>
      <c r="H37" s="189" t="s">
        <v>432</v>
      </c>
      <c r="I37" s="189" t="s">
        <v>429</v>
      </c>
      <c r="J37" s="189" t="s">
        <v>574</v>
      </c>
      <c r="K37" s="197" t="s">
        <v>430</v>
      </c>
      <c r="L37" s="178" t="s">
        <v>719</v>
      </c>
      <c r="M37" s="145" t="s">
        <v>725</v>
      </c>
      <c r="N37" s="198" t="s">
        <v>720</v>
      </c>
      <c r="O37" s="241" t="s">
        <v>621</v>
      </c>
      <c r="P37" s="140"/>
      <c r="Q37" s="140"/>
    </row>
    <row r="38" spans="1:17" ht="60" customHeight="1">
      <c r="A38" s="245" t="s">
        <v>760</v>
      </c>
      <c r="B38" s="178" t="str">
        <f t="shared" si="1"/>
        <v>Transportation Revolving Loan Fund</v>
      </c>
      <c r="C38" s="177" t="s">
        <v>593</v>
      </c>
      <c r="D38" s="182" t="s">
        <v>44</v>
      </c>
      <c r="E38" s="150"/>
      <c r="F38" s="178" t="s">
        <v>75</v>
      </c>
      <c r="G38" s="238" t="s">
        <v>375</v>
      </c>
      <c r="H38" s="180" t="s">
        <v>86</v>
      </c>
      <c r="I38" s="180" t="s">
        <v>85</v>
      </c>
      <c r="J38" s="194" t="s">
        <v>557</v>
      </c>
      <c r="K38" s="180" t="s">
        <v>84</v>
      </c>
      <c r="L38" s="177" t="s">
        <v>708</v>
      </c>
      <c r="M38" s="145" t="s">
        <v>723</v>
      </c>
      <c r="N38" s="196" t="s">
        <v>722</v>
      </c>
      <c r="O38" s="241" t="s">
        <v>621</v>
      </c>
      <c r="P38" s="140"/>
      <c r="Q38" s="140"/>
    </row>
    <row r="39" spans="1:17" ht="60" customHeight="1">
      <c r="A39" s="247" t="s">
        <v>472</v>
      </c>
      <c r="B39" s="178" t="str">
        <f t="shared" si="1"/>
        <v xml:space="preserve">Safe Routes to School - Planning Assistance </v>
      </c>
      <c r="C39" s="182" t="s">
        <v>593</v>
      </c>
      <c r="D39" s="178" t="s">
        <v>358</v>
      </c>
      <c r="E39" s="183">
        <v>300000</v>
      </c>
      <c r="F39" s="182" t="s">
        <v>473</v>
      </c>
      <c r="G39" s="238" t="s">
        <v>541</v>
      </c>
      <c r="H39" s="180" t="s">
        <v>964</v>
      </c>
      <c r="I39" s="180" t="s">
        <v>965</v>
      </c>
      <c r="J39" s="194" t="s">
        <v>580</v>
      </c>
      <c r="K39" s="180" t="s">
        <v>966</v>
      </c>
      <c r="L39" s="178" t="s">
        <v>627</v>
      </c>
      <c r="M39" s="145" t="s">
        <v>629</v>
      </c>
      <c r="N39" s="196" t="s">
        <v>628</v>
      </c>
      <c r="O39" s="241" t="s">
        <v>621</v>
      </c>
      <c r="P39" s="140"/>
      <c r="Q39" s="140"/>
    </row>
    <row r="40" spans="1:17" ht="60" customHeight="1">
      <c r="A40" s="246" t="s">
        <v>474</v>
      </c>
      <c r="B40" s="181" t="str">
        <f t="shared" si="1"/>
        <v>State Capital Projects Grants</v>
      </c>
      <c r="C40" s="177" t="s">
        <v>594</v>
      </c>
      <c r="D40" s="178" t="s">
        <v>8</v>
      </c>
      <c r="E40" s="183">
        <v>95000</v>
      </c>
      <c r="F40" s="178" t="s">
        <v>141</v>
      </c>
      <c r="G40" s="238" t="s">
        <v>475</v>
      </c>
      <c r="H40" s="180" t="s">
        <v>146</v>
      </c>
      <c r="I40" s="180" t="s">
        <v>145</v>
      </c>
      <c r="J40" s="189" t="s">
        <v>559</v>
      </c>
      <c r="K40" s="180" t="s">
        <v>144</v>
      </c>
      <c r="L40" s="178" t="s">
        <v>733</v>
      </c>
      <c r="M40" s="145" t="s">
        <v>735</v>
      </c>
      <c r="N40" s="199" t="s">
        <v>734</v>
      </c>
      <c r="O40" s="241" t="s">
        <v>621</v>
      </c>
      <c r="P40" s="140"/>
      <c r="Q40" s="140"/>
    </row>
    <row r="41" spans="1:17" ht="60" customHeight="1">
      <c r="A41" s="246" t="s">
        <v>476</v>
      </c>
      <c r="B41" s="181" t="str">
        <f t="shared" si="1"/>
        <v>Historic Tax Credit (Rehab Tax Credit)</v>
      </c>
      <c r="C41" s="178" t="s">
        <v>594</v>
      </c>
      <c r="D41" s="178" t="s">
        <v>103</v>
      </c>
      <c r="E41" s="195">
        <v>0.2</v>
      </c>
      <c r="F41" s="178" t="s">
        <v>141</v>
      </c>
      <c r="G41" s="236" t="s">
        <v>477</v>
      </c>
      <c r="H41" s="180" t="s">
        <v>91</v>
      </c>
      <c r="I41" s="180" t="s">
        <v>143</v>
      </c>
      <c r="J41" s="189" t="s">
        <v>560</v>
      </c>
      <c r="K41" s="180" t="s">
        <v>142</v>
      </c>
      <c r="L41" s="178" t="s">
        <v>737</v>
      </c>
      <c r="M41" s="145" t="s">
        <v>736</v>
      </c>
      <c r="N41" s="212" t="s">
        <v>708</v>
      </c>
      <c r="O41" s="241" t="s">
        <v>621</v>
      </c>
      <c r="P41" s="140"/>
      <c r="Q41" s="140"/>
    </row>
    <row r="42" spans="1:17" ht="60" customHeight="1">
      <c r="A42" s="247" t="s">
        <v>761</v>
      </c>
      <c r="B42" s="178" t="str">
        <f t="shared" si="1"/>
        <v>Minnesota Historical and Cultural Grants</v>
      </c>
      <c r="C42" s="178" t="s">
        <v>963</v>
      </c>
      <c r="D42" s="178" t="s">
        <v>8</v>
      </c>
      <c r="E42" s="183">
        <v>10000</v>
      </c>
      <c r="F42" s="178" t="s">
        <v>88</v>
      </c>
      <c r="G42" s="238" t="s">
        <v>376</v>
      </c>
      <c r="H42" s="180" t="s">
        <v>91</v>
      </c>
      <c r="I42" s="180" t="s">
        <v>90</v>
      </c>
      <c r="J42" s="194" t="s">
        <v>558</v>
      </c>
      <c r="K42" s="180" t="s">
        <v>89</v>
      </c>
      <c r="L42" s="178" t="s">
        <v>631</v>
      </c>
      <c r="M42" s="145" t="s">
        <v>633</v>
      </c>
      <c r="N42" s="196" t="s">
        <v>632</v>
      </c>
      <c r="O42" s="241" t="s">
        <v>621</v>
      </c>
      <c r="P42" s="140"/>
      <c r="Q42" s="140"/>
    </row>
    <row r="43" spans="1:17" ht="60" customHeight="1">
      <c r="A43" s="247" t="s">
        <v>389</v>
      </c>
      <c r="B43" s="178" t="str">
        <f t="shared" si="1"/>
        <v>Capital Projects Grants</v>
      </c>
      <c r="C43" s="177" t="s">
        <v>593</v>
      </c>
      <c r="D43" s="182" t="s">
        <v>358</v>
      </c>
      <c r="E43" s="183">
        <v>63000</v>
      </c>
      <c r="F43" s="182" t="s">
        <v>390</v>
      </c>
      <c r="G43" s="238" t="s">
        <v>570</v>
      </c>
      <c r="H43" s="180" t="s">
        <v>392</v>
      </c>
      <c r="I43" s="180" t="s">
        <v>391</v>
      </c>
      <c r="J43" s="194" t="s">
        <v>571</v>
      </c>
      <c r="K43" s="180" t="s">
        <v>969</v>
      </c>
      <c r="L43" s="178" t="s">
        <v>682</v>
      </c>
      <c r="M43" s="145" t="s">
        <v>684</v>
      </c>
      <c r="N43" s="196" t="s">
        <v>683</v>
      </c>
      <c r="O43" s="241" t="s">
        <v>621</v>
      </c>
      <c r="P43" s="140"/>
      <c r="Q43" s="140"/>
    </row>
    <row r="44" spans="1:17" ht="60" customHeight="1">
      <c r="A44" s="247" t="s">
        <v>634</v>
      </c>
      <c r="B44" s="178" t="str">
        <f t="shared" si="1"/>
        <v>Stewardship Fund</v>
      </c>
      <c r="C44" s="177" t="s">
        <v>593</v>
      </c>
      <c r="D44" s="182" t="s">
        <v>8</v>
      </c>
      <c r="E44" s="183">
        <v>50000</v>
      </c>
      <c r="F44" s="178" t="s">
        <v>206</v>
      </c>
      <c r="G44" s="238" t="s">
        <v>388</v>
      </c>
      <c r="H44" s="180" t="s">
        <v>204</v>
      </c>
      <c r="I44" s="180" t="s">
        <v>208</v>
      </c>
      <c r="J44" s="194" t="s">
        <v>562</v>
      </c>
      <c r="K44" s="180" t="s">
        <v>207</v>
      </c>
      <c r="L44" s="178" t="s">
        <v>685</v>
      </c>
      <c r="M44" s="145" t="s">
        <v>687</v>
      </c>
      <c r="N44" s="196" t="s">
        <v>686</v>
      </c>
      <c r="O44" s="241" t="s">
        <v>621</v>
      </c>
      <c r="P44" s="140"/>
      <c r="Q44" s="140"/>
    </row>
    <row r="45" spans="1:17" ht="60" customHeight="1">
      <c r="A45" s="247" t="s">
        <v>463</v>
      </c>
      <c r="B45" s="178" t="str">
        <f t="shared" si="1"/>
        <v>Grants for community strategies to adapt to climate change</v>
      </c>
      <c r="C45" s="177" t="s">
        <v>591</v>
      </c>
      <c r="D45" s="182" t="s">
        <v>460</v>
      </c>
      <c r="E45" s="183" t="s">
        <v>586</v>
      </c>
      <c r="F45" s="178" t="s">
        <v>447</v>
      </c>
      <c r="G45" s="238" t="s">
        <v>466</v>
      </c>
      <c r="H45" s="180"/>
      <c r="I45" s="180" t="s">
        <v>465</v>
      </c>
      <c r="J45" s="194" t="s">
        <v>577</v>
      </c>
      <c r="K45" s="180" t="s">
        <v>464</v>
      </c>
      <c r="L45" s="178" t="s">
        <v>968</v>
      </c>
      <c r="M45" s="145" t="s">
        <v>967</v>
      </c>
      <c r="N45" s="212" t="s">
        <v>970</v>
      </c>
      <c r="O45" s="241" t="s">
        <v>621</v>
      </c>
      <c r="P45" s="140"/>
      <c r="Q45" s="140"/>
    </row>
    <row r="46" spans="1:17" ht="60" customHeight="1">
      <c r="B46">
        <f t="shared" si="1"/>
        <v>0</v>
      </c>
    </row>
    <row r="47" spans="1:17" ht="60" customHeight="1">
      <c r="B47">
        <f t="shared" si="1"/>
        <v>0</v>
      </c>
    </row>
    <row r="48" spans="1:17" ht="60" customHeight="1">
      <c r="B48">
        <f t="shared" si="1"/>
        <v>0</v>
      </c>
    </row>
    <row r="49" spans="2:2" ht="60" customHeight="1">
      <c r="B49">
        <f t="shared" si="1"/>
        <v>0</v>
      </c>
    </row>
    <row r="50" spans="2:2" ht="60" customHeight="1">
      <c r="B50">
        <f t="shared" si="1"/>
        <v>0</v>
      </c>
    </row>
    <row r="51" spans="2:2" ht="60" customHeight="1">
      <c r="B51">
        <f t="shared" si="1"/>
        <v>0</v>
      </c>
    </row>
    <row r="52" spans="2:2" ht="60" customHeight="1">
      <c r="B52">
        <f t="shared" si="1"/>
        <v>0</v>
      </c>
    </row>
    <row r="53" spans="2:2" ht="60" customHeight="1">
      <c r="B53">
        <f t="shared" si="1"/>
        <v>0</v>
      </c>
    </row>
    <row r="54" spans="2:2" ht="60" customHeight="1">
      <c r="B54">
        <f t="shared" si="1"/>
        <v>0</v>
      </c>
    </row>
    <row r="55" spans="2:2" ht="60" customHeight="1">
      <c r="B55">
        <f t="shared" si="1"/>
        <v>0</v>
      </c>
    </row>
    <row r="56" spans="2:2" ht="39.9" customHeight="1">
      <c r="B56">
        <f t="shared" ref="B56:B72" si="2">A56</f>
        <v>0</v>
      </c>
    </row>
    <row r="57" spans="2:2" ht="39.9" customHeight="1">
      <c r="B57">
        <f t="shared" si="2"/>
        <v>0</v>
      </c>
    </row>
    <row r="58" spans="2:2" ht="39.9" customHeight="1">
      <c r="B58">
        <f t="shared" si="2"/>
        <v>0</v>
      </c>
    </row>
    <row r="59" spans="2:2" ht="39.9" customHeight="1">
      <c r="B59">
        <f t="shared" si="2"/>
        <v>0</v>
      </c>
    </row>
    <row r="60" spans="2:2" ht="39.9" customHeight="1">
      <c r="B60">
        <f t="shared" si="2"/>
        <v>0</v>
      </c>
    </row>
    <row r="61" spans="2:2" ht="39.9" customHeight="1">
      <c r="B61">
        <f t="shared" si="2"/>
        <v>0</v>
      </c>
    </row>
    <row r="62" spans="2:2" ht="39.9" customHeight="1">
      <c r="B62">
        <f t="shared" si="2"/>
        <v>0</v>
      </c>
    </row>
    <row r="63" spans="2:2" ht="39.9" customHeight="1">
      <c r="B63">
        <f t="shared" si="2"/>
        <v>0</v>
      </c>
    </row>
    <row r="64" spans="2:2" ht="39.9" customHeight="1">
      <c r="B64">
        <f t="shared" si="2"/>
        <v>0</v>
      </c>
    </row>
    <row r="65" spans="2:2" ht="39.9" customHeight="1">
      <c r="B65">
        <f t="shared" si="2"/>
        <v>0</v>
      </c>
    </row>
    <row r="66" spans="2:2" ht="39.9" customHeight="1">
      <c r="B66">
        <f t="shared" si="2"/>
        <v>0</v>
      </c>
    </row>
    <row r="67" spans="2:2" ht="39.9" customHeight="1">
      <c r="B67">
        <f t="shared" si="2"/>
        <v>0</v>
      </c>
    </row>
    <row r="68" spans="2:2" ht="39.9" customHeight="1">
      <c r="B68">
        <f t="shared" si="2"/>
        <v>0</v>
      </c>
    </row>
    <row r="69" spans="2:2" ht="39.9" customHeight="1">
      <c r="B69">
        <f t="shared" si="2"/>
        <v>0</v>
      </c>
    </row>
    <row r="70" spans="2:2" ht="39.9" customHeight="1">
      <c r="B70">
        <f t="shared" si="2"/>
        <v>0</v>
      </c>
    </row>
    <row r="71" spans="2:2" ht="39.9" customHeight="1">
      <c r="B71">
        <f t="shared" si="2"/>
        <v>0</v>
      </c>
    </row>
    <row r="72" spans="2:2" ht="39.9" customHeight="1">
      <c r="B72">
        <f t="shared" si="2"/>
        <v>0</v>
      </c>
    </row>
  </sheetData>
  <autoFilter ref="C4:K72" xr:uid="{00000000-0009-0000-0000-000005000000}"/>
  <hyperlinks>
    <hyperlink ref="A32" r:id="rId1" display="http://www.mda.state.mn.us/grants/disaster/acrra.aspx" xr:uid="{00000000-0004-0000-0500-000000000000}"/>
    <hyperlink ref="A8" r:id="rId2" display="http://mn.gov/deed/government/financial-assistance/cleanup/contamination.jsp" xr:uid="{00000000-0004-0000-0500-000001000000}"/>
    <hyperlink ref="A16" r:id="rId3" display="http://mn.gov/deed/government/financial-assistance/community-funding/small-cities.jsp" xr:uid="{00000000-0004-0000-0500-000002000000}"/>
    <hyperlink ref="A34" r:id="rId4" display="http://www.dnr.state.mn.us/grants/recreation/trails_local.html" xr:uid="{00000000-0004-0000-0500-000003000000}"/>
    <hyperlink ref="A33" r:id="rId5" display="https://www.dot.state.mn.us/roadsides/partners/index.html" xr:uid="{00000000-0004-0000-0500-000004000000}"/>
    <hyperlink ref="A38" r:id="rId6" display="http://www.dot.state.mn.us/planning/program/trlf.html" xr:uid="{00000000-0004-0000-0500-000005000000}"/>
    <hyperlink ref="A42" r:id="rId7" display="http://legacy.mnhs.org/grants" xr:uid="{00000000-0004-0000-0500-000006000000}"/>
    <hyperlink ref="A35" r:id="rId8" display="http://mn.gov/deed/government/public-facilities/funds-programs/index.jsp" xr:uid="{00000000-0004-0000-0500-000007000000}"/>
    <hyperlink ref="A41" r:id="rId9" xr:uid="{00000000-0004-0000-0500-000008000000}"/>
    <hyperlink ref="A40" r:id="rId10" xr:uid="{00000000-0004-0000-0500-000009000000}"/>
    <hyperlink ref="A44" r:id="rId11" display="http://www.mwmo.org/stewardshipfund.html" xr:uid="{00000000-0004-0000-0500-00000A000000}"/>
    <hyperlink ref="A17" r:id="rId12" xr:uid="{00000000-0004-0000-0500-00000B000000}"/>
    <hyperlink ref="A10" r:id="rId13" xr:uid="{00000000-0004-0000-0500-00000C000000}"/>
    <hyperlink ref="A12" r:id="rId14" xr:uid="{00000000-0004-0000-0500-00000D000000}"/>
    <hyperlink ref="A26" r:id="rId15" display="http://www.huduser.gov/portal/datasets/lihtc.html" xr:uid="{00000000-0004-0000-0500-00000E000000}"/>
    <hyperlink ref="A18" r:id="rId16" xr:uid="{00000000-0004-0000-0500-00000F000000}"/>
    <hyperlink ref="A36" r:id="rId17" xr:uid="{00000000-0004-0000-0500-000010000000}"/>
    <hyperlink ref="A37" r:id="rId18" xr:uid="{00000000-0004-0000-0500-000011000000}"/>
    <hyperlink ref="A9" r:id="rId19" xr:uid="{00000000-0004-0000-0500-000012000000}"/>
    <hyperlink ref="A29" r:id="rId20" xr:uid="{00000000-0004-0000-0500-000013000000}"/>
    <hyperlink ref="A31" r:id="rId21" xr:uid="{00000000-0004-0000-0500-000014000000}"/>
    <hyperlink ref="A30" r:id="rId22" xr:uid="{00000000-0004-0000-0500-000015000000}"/>
    <hyperlink ref="A39" r:id="rId23" xr:uid="{00000000-0004-0000-0500-000016000000}"/>
    <hyperlink ref="A43" r:id="rId24" xr:uid="{00000000-0004-0000-0500-000017000000}"/>
    <hyperlink ref="J30" r:id="rId25" xr:uid="{00000000-0004-0000-0500-000018000000}"/>
    <hyperlink ref="A27" r:id="rId26" display="Environmental Assistance Loans" xr:uid="{00000000-0004-0000-0500-000019000000}"/>
    <hyperlink ref="J39" r:id="rId27" display="mailto:SafeRoutes.DOT@state.mn.us" xr:uid="{00000000-0004-0000-0500-00001A000000}"/>
    <hyperlink ref="L7" r:id="rId28" tooltip="petrofund.commerce@state.mn.us" display="mailto:petrofund.commerce@state.mn.us" xr:uid="{00000000-0004-0000-0500-00001B000000}"/>
    <hyperlink ref="M7" r:id="rId29" xr:uid="{00000000-0004-0000-0500-00001C000000}"/>
    <hyperlink ref="L8" r:id="rId30" xr:uid="{00000000-0004-0000-0500-00001D000000}"/>
    <hyperlink ref="M8" r:id="rId31" xr:uid="{00000000-0004-0000-0500-00001E000000}"/>
    <hyperlink ref="L9" r:id="rId32" xr:uid="{00000000-0004-0000-0500-00001F000000}"/>
    <hyperlink ref="N32" r:id="rId33" display="tel:651-201-6490" xr:uid="{00000000-0004-0000-0500-000020000000}"/>
    <hyperlink ref="L10" r:id="rId34" xr:uid="{00000000-0004-0000-0500-000021000000}"/>
    <hyperlink ref="A11" r:id="rId35" display="Demlition Loan Program" xr:uid="{00000000-0004-0000-0500-000022000000}"/>
    <hyperlink ref="L11" r:id="rId36" xr:uid="{00000000-0004-0000-0500-000023000000}"/>
    <hyperlink ref="A13" r:id="rId37" xr:uid="{00000000-0004-0000-0500-000024000000}"/>
    <hyperlink ref="L13" r:id="rId38" xr:uid="{00000000-0004-0000-0500-000025000000}"/>
    <hyperlink ref="M13" r:id="rId39" xr:uid="{00000000-0004-0000-0500-000026000000}"/>
    <hyperlink ref="A15" r:id="rId40" xr:uid="{00000000-0004-0000-0500-000027000000}"/>
    <hyperlink ref="A14" r:id="rId41" xr:uid="{00000000-0004-0000-0500-000028000000}"/>
    <hyperlink ref="M14" r:id="rId42" xr:uid="{00000000-0004-0000-0500-000029000000}"/>
    <hyperlink ref="A19" r:id="rId43" display="HOME Affordable Rental Preservation Program" xr:uid="{00000000-0004-0000-0500-00002A000000}"/>
    <hyperlink ref="L19" r:id="rId44" xr:uid="{00000000-0004-0000-0500-00002B000000}"/>
    <hyperlink ref="M19" r:id="rId45" xr:uid="{00000000-0004-0000-0500-00002C000000}"/>
    <hyperlink ref="A20" r:id="rId46" xr:uid="{00000000-0004-0000-0500-00002D000000}"/>
    <hyperlink ref="M20" r:id="rId47" xr:uid="{00000000-0004-0000-0500-00002E000000}"/>
    <hyperlink ref="A21" r:id="rId48" xr:uid="{00000000-0004-0000-0500-00002F000000}"/>
    <hyperlink ref="L21" r:id="rId49" xr:uid="{00000000-0004-0000-0500-000030000000}"/>
    <hyperlink ref="M21" r:id="rId50" xr:uid="{00000000-0004-0000-0500-000031000000}"/>
    <hyperlink ref="A22" r:id="rId51" xr:uid="{00000000-0004-0000-0500-000032000000}"/>
    <hyperlink ref="M22" r:id="rId52" xr:uid="{00000000-0004-0000-0500-000033000000}"/>
    <hyperlink ref="A24" r:id="rId53" xr:uid="{00000000-0004-0000-0500-000034000000}"/>
    <hyperlink ref="A25" r:id="rId54" display="http://www.mnhousing.gov/wcs/Satellite?c=Page&amp;amp;cid=1358905223647&amp;amp;pagename=External%2FPage%2FEXTStandardLayout" xr:uid="{00000000-0004-0000-0500-000035000000}"/>
    <hyperlink ref="A23" r:id="rId55" xr:uid="{00000000-0004-0000-0500-000036000000}"/>
    <hyperlink ref="M23" r:id="rId56" xr:uid="{00000000-0004-0000-0500-000037000000}"/>
    <hyperlink ref="M24" r:id="rId57" xr:uid="{00000000-0004-0000-0500-000038000000}"/>
    <hyperlink ref="M25" r:id="rId58" xr:uid="{00000000-0004-0000-0500-000039000000}"/>
    <hyperlink ref="A28" r:id="rId59" display="Environmental Assistance Loans" xr:uid="{00000000-0004-0000-0500-00003A000000}"/>
    <hyperlink ref="A45" r:id="rId60" xr:uid="{00000000-0004-0000-0500-00003B000000}"/>
    <hyperlink ref="M45" r:id="rId61" xr:uid="{00000000-0004-0000-0500-00003C000000}"/>
    <hyperlink ref="L45" r:id="rId62" display="mailto:grants-loans.pca@state.mn.us" xr:uid="{00000000-0004-0000-0500-00003D000000}"/>
  </hyperlinks>
  <pageMargins left="0.7" right="0.7" top="0.75" bottom="0.75" header="0.3" footer="0.3"/>
  <pageSetup scale="33" fitToHeight="15" orientation="landscape" horizontalDpi="4294967295" verticalDpi="4294967295" r:id="rId6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A1:Q38"/>
  <sheetViews>
    <sheetView zoomScale="170" zoomScaleNormal="170" workbookViewId="0"/>
  </sheetViews>
  <sheetFormatPr defaultRowHeight="13.2"/>
  <cols>
    <col min="1" max="1" width="12.77734375" style="243" customWidth="1"/>
    <col min="2" max="2" width="0" hidden="1" customWidth="1"/>
    <col min="3" max="3" width="11.33203125" customWidth="1"/>
    <col min="4" max="4" width="9" customWidth="1"/>
    <col min="5" max="5" width="13" style="39" customWidth="1"/>
    <col min="6" max="6" width="17.44140625" customWidth="1"/>
    <col min="7" max="7" width="72" style="160" customWidth="1"/>
    <col min="8" max="8" width="48.109375" customWidth="1"/>
    <col min="9" max="9" width="68" customWidth="1"/>
    <col min="10" max="10" width="43.33203125" customWidth="1"/>
    <col min="11" max="11" width="44" customWidth="1"/>
    <col min="12" max="12" width="23" customWidth="1"/>
    <col min="13" max="13" width="22.6640625" style="4" customWidth="1"/>
    <col min="14" max="14" width="13.109375" style="4" customWidth="1"/>
  </cols>
  <sheetData>
    <row r="1" spans="1:17">
      <c r="A1" s="274" t="s">
        <v>778</v>
      </c>
      <c r="B1" s="275"/>
      <c r="C1" s="275"/>
      <c r="D1" s="275"/>
      <c r="E1" s="276"/>
      <c r="G1" s="277"/>
      <c r="H1" s="275"/>
    </row>
    <row r="2" spans="1:17" ht="34.5" customHeight="1">
      <c r="A2" s="278"/>
      <c r="B2" s="275"/>
      <c r="C2" s="275"/>
      <c r="D2" s="275"/>
      <c r="E2" s="275"/>
      <c r="F2" s="279"/>
      <c r="G2" s="275"/>
      <c r="H2" s="275"/>
      <c r="I2" s="280"/>
      <c r="J2" s="279"/>
      <c r="K2" s="279"/>
      <c r="L2" s="279"/>
      <c r="M2" s="279"/>
      <c r="N2" s="279"/>
      <c r="O2" s="279"/>
    </row>
    <row r="4" spans="1:17" s="274" customFormat="1" ht="17.399999999999999" customHeight="1">
      <c r="A4" s="283" t="s">
        <v>788</v>
      </c>
      <c r="B4" s="284"/>
      <c r="C4" s="285" t="s">
        <v>587</v>
      </c>
      <c r="D4" s="283" t="s">
        <v>517</v>
      </c>
      <c r="E4" s="286" t="s">
        <v>588</v>
      </c>
      <c r="F4" s="283" t="s">
        <v>791</v>
      </c>
      <c r="G4" s="285" t="s">
        <v>508</v>
      </c>
      <c r="H4" s="281" t="s">
        <v>789</v>
      </c>
      <c r="I4" s="283" t="s">
        <v>790</v>
      </c>
      <c r="J4" s="282" t="s">
        <v>546</v>
      </c>
      <c r="K4" s="281" t="s">
        <v>604</v>
      </c>
      <c r="L4" s="283" t="s">
        <v>608</v>
      </c>
      <c r="M4" s="283" t="s">
        <v>607</v>
      </c>
      <c r="N4" s="283" t="s">
        <v>603</v>
      </c>
      <c r="O4" s="283" t="s">
        <v>794</v>
      </c>
    </row>
    <row r="5" spans="1:17" s="176" customFormat="1" ht="17.25" customHeight="1">
      <c r="A5" s="358"/>
      <c r="B5" s="312"/>
      <c r="C5" s="313"/>
      <c r="D5" s="314"/>
      <c r="E5" s="315"/>
      <c r="F5" s="319"/>
      <c r="G5" s="316"/>
      <c r="H5" s="340"/>
      <c r="I5" s="318"/>
      <c r="J5" s="340"/>
      <c r="K5" s="345"/>
      <c r="L5" s="320"/>
      <c r="M5" s="321"/>
      <c r="N5" s="317"/>
      <c r="O5" s="174"/>
      <c r="P5" s="175"/>
      <c r="Q5" s="175"/>
    </row>
    <row r="6" spans="1:17" s="176" customFormat="1" ht="17.25" customHeight="1">
      <c r="A6" s="295" t="s">
        <v>932</v>
      </c>
      <c r="B6" s="296"/>
      <c r="C6" s="297"/>
      <c r="D6" s="297"/>
      <c r="E6" s="298"/>
      <c r="F6" s="297"/>
      <c r="G6" s="299"/>
      <c r="H6" s="297"/>
      <c r="I6" s="297"/>
      <c r="J6" s="297"/>
      <c r="K6" s="300"/>
      <c r="L6" s="297"/>
      <c r="M6" s="301"/>
      <c r="N6" s="297"/>
      <c r="O6" s="302"/>
      <c r="P6" s="175"/>
      <c r="Q6" s="175"/>
    </row>
    <row r="7" spans="1:17" ht="60" customHeight="1">
      <c r="A7" s="248" t="s">
        <v>869</v>
      </c>
      <c r="B7" s="201" t="str">
        <f t="shared" ref="B7:B16" si="0">A7</f>
        <v>Active Living</v>
      </c>
      <c r="C7" s="151" t="s">
        <v>591</v>
      </c>
      <c r="D7" s="202" t="s">
        <v>358</v>
      </c>
      <c r="E7" s="203">
        <v>15000</v>
      </c>
      <c r="F7" s="202" t="s">
        <v>377</v>
      </c>
      <c r="G7" s="229" t="s">
        <v>875</v>
      </c>
      <c r="H7" s="204" t="s">
        <v>874</v>
      </c>
      <c r="I7" s="204" t="s">
        <v>877</v>
      </c>
      <c r="J7" s="354" t="s">
        <v>876</v>
      </c>
      <c r="K7" s="346" t="s">
        <v>873</v>
      </c>
      <c r="L7" s="206" t="s">
        <v>870</v>
      </c>
      <c r="M7" s="151" t="s">
        <v>871</v>
      </c>
      <c r="N7" s="205" t="s">
        <v>872</v>
      </c>
      <c r="O7" s="205" t="s">
        <v>786</v>
      </c>
      <c r="P7" s="140"/>
      <c r="Q7" s="140"/>
    </row>
    <row r="8" spans="1:17" ht="60" customHeight="1">
      <c r="A8" s="248" t="s">
        <v>485</v>
      </c>
      <c r="B8" s="201" t="str">
        <f t="shared" si="0"/>
        <v>Business District Initiative</v>
      </c>
      <c r="C8" s="151" t="s">
        <v>590</v>
      </c>
      <c r="D8" s="202" t="s">
        <v>358</v>
      </c>
      <c r="E8" s="203">
        <v>200000</v>
      </c>
      <c r="F8" s="202" t="s">
        <v>377</v>
      </c>
      <c r="G8" s="229" t="s">
        <v>865</v>
      </c>
      <c r="H8" s="204" t="s">
        <v>487</v>
      </c>
      <c r="I8" s="204" t="s">
        <v>498</v>
      </c>
      <c r="J8" s="354" t="s">
        <v>864</v>
      </c>
      <c r="K8" s="346" t="s">
        <v>486</v>
      </c>
      <c r="L8" s="206" t="s">
        <v>638</v>
      </c>
      <c r="M8" s="151" t="s">
        <v>863</v>
      </c>
      <c r="N8" s="205" t="s">
        <v>784</v>
      </c>
      <c r="O8" s="205" t="s">
        <v>786</v>
      </c>
      <c r="P8" s="140"/>
      <c r="Q8" s="140"/>
    </row>
    <row r="9" spans="1:17" ht="60" customHeight="1">
      <c r="A9" s="248" t="s">
        <v>379</v>
      </c>
      <c r="B9" s="154" t="str">
        <f t="shared" si="0"/>
        <v>Business recycling program</v>
      </c>
      <c r="C9" s="206" t="s">
        <v>590</v>
      </c>
      <c r="D9" s="207" t="s">
        <v>380</v>
      </c>
      <c r="E9" s="147" t="s">
        <v>793</v>
      </c>
      <c r="F9" s="202" t="s">
        <v>377</v>
      </c>
      <c r="G9" s="229" t="s">
        <v>879</v>
      </c>
      <c r="H9" s="208"/>
      <c r="I9" s="208" t="s">
        <v>381</v>
      </c>
      <c r="J9" s="380" t="s">
        <v>878</v>
      </c>
      <c r="K9" s="208" t="s">
        <v>743</v>
      </c>
      <c r="L9" s="206" t="s">
        <v>671</v>
      </c>
      <c r="M9" s="151" t="s">
        <v>672</v>
      </c>
      <c r="N9" s="205" t="s">
        <v>740</v>
      </c>
      <c r="O9" s="205" t="s">
        <v>786</v>
      </c>
      <c r="P9" s="140"/>
      <c r="Q9" s="140"/>
    </row>
    <row r="10" spans="1:17" ht="60" customHeight="1">
      <c r="A10" s="248" t="s">
        <v>488</v>
      </c>
      <c r="B10" s="201" t="str">
        <f t="shared" si="0"/>
        <v>Corridor Planning Program</v>
      </c>
      <c r="C10" s="209" t="s">
        <v>591</v>
      </c>
      <c r="D10" s="206" t="s">
        <v>358</v>
      </c>
      <c r="E10" s="203">
        <v>50000</v>
      </c>
      <c r="F10" s="147" t="s">
        <v>377</v>
      </c>
      <c r="G10" s="229" t="s">
        <v>880</v>
      </c>
      <c r="H10" s="341" t="s">
        <v>492</v>
      </c>
      <c r="I10" s="204" t="s">
        <v>489</v>
      </c>
      <c r="J10" s="354" t="s">
        <v>581</v>
      </c>
      <c r="K10" s="208" t="s">
        <v>745</v>
      </c>
      <c r="L10" s="206" t="s">
        <v>883</v>
      </c>
      <c r="M10" s="209" t="s">
        <v>881</v>
      </c>
      <c r="N10" s="205" t="s">
        <v>882</v>
      </c>
      <c r="O10" s="205" t="s">
        <v>786</v>
      </c>
      <c r="P10" s="140"/>
      <c r="Q10" s="140"/>
    </row>
    <row r="11" spans="1:17" ht="60" customHeight="1">
      <c r="A11" s="248" t="s">
        <v>751</v>
      </c>
      <c r="B11" s="206" t="str">
        <f t="shared" si="0"/>
        <v>Affordable Housing Incentive Fund (AHIF)</v>
      </c>
      <c r="C11" s="151" t="s">
        <v>592</v>
      </c>
      <c r="D11" s="206" t="s">
        <v>358</v>
      </c>
      <c r="E11" s="203">
        <v>3500000</v>
      </c>
      <c r="F11" s="206" t="s">
        <v>148</v>
      </c>
      <c r="G11" s="229" t="s">
        <v>868</v>
      </c>
      <c r="H11" s="208" t="s">
        <v>159</v>
      </c>
      <c r="I11" s="208" t="s">
        <v>158</v>
      </c>
      <c r="J11" s="204" t="s">
        <v>548</v>
      </c>
      <c r="K11" s="208" t="s">
        <v>157</v>
      </c>
      <c r="L11" s="210" t="s">
        <v>867</v>
      </c>
      <c r="M11" s="209" t="s">
        <v>866</v>
      </c>
      <c r="N11" s="205" t="s">
        <v>783</v>
      </c>
      <c r="O11" s="205" t="s">
        <v>786</v>
      </c>
      <c r="P11" s="140"/>
      <c r="Q11" s="140"/>
    </row>
    <row r="12" spans="1:17" ht="60" customHeight="1">
      <c r="A12" s="250" t="s">
        <v>750</v>
      </c>
      <c r="B12" s="210" t="str">
        <f t="shared" si="0"/>
        <v>Transit Oriented Development Program</v>
      </c>
      <c r="C12" s="207" t="s">
        <v>591</v>
      </c>
      <c r="D12" s="210" t="s">
        <v>358</v>
      </c>
      <c r="E12" s="228">
        <v>2200000</v>
      </c>
      <c r="F12" s="210" t="s">
        <v>148</v>
      </c>
      <c r="G12" s="230" t="s">
        <v>884</v>
      </c>
      <c r="H12" s="208" t="s">
        <v>164</v>
      </c>
      <c r="I12" s="208" t="s">
        <v>163</v>
      </c>
      <c r="J12" s="204" t="s">
        <v>547</v>
      </c>
      <c r="K12" s="208" t="s">
        <v>885</v>
      </c>
      <c r="L12" s="210" t="s">
        <v>638</v>
      </c>
      <c r="M12" s="209" t="s">
        <v>886</v>
      </c>
      <c r="N12" s="205" t="s">
        <v>784</v>
      </c>
      <c r="O12" s="205" t="s">
        <v>786</v>
      </c>
      <c r="P12" s="158"/>
      <c r="Q12" s="158"/>
    </row>
    <row r="13" spans="1:17" ht="60" customHeight="1">
      <c r="A13" s="250" t="s">
        <v>494</v>
      </c>
      <c r="B13" s="210" t="str">
        <f t="shared" si="0"/>
        <v>Funding Assistance for lead paint hazards</v>
      </c>
      <c r="C13" s="210" t="s">
        <v>592</v>
      </c>
      <c r="D13" s="210" t="s">
        <v>358</v>
      </c>
      <c r="E13" s="228">
        <v>10000</v>
      </c>
      <c r="F13" s="210" t="s">
        <v>377</v>
      </c>
      <c r="G13" s="230" t="s">
        <v>888</v>
      </c>
      <c r="H13" s="208" t="s">
        <v>887</v>
      </c>
      <c r="I13" s="208" t="s">
        <v>889</v>
      </c>
      <c r="J13" s="204" t="s">
        <v>890</v>
      </c>
      <c r="K13" s="208" t="s">
        <v>495</v>
      </c>
      <c r="L13" s="210" t="s">
        <v>693</v>
      </c>
      <c r="M13" s="209" t="s">
        <v>695</v>
      </c>
      <c r="N13" s="205" t="s">
        <v>694</v>
      </c>
      <c r="O13" s="205" t="s">
        <v>786</v>
      </c>
      <c r="P13" s="140"/>
      <c r="Q13" s="140"/>
    </row>
    <row r="14" spans="1:17" ht="60" customHeight="1">
      <c r="A14" s="249" t="s">
        <v>749</v>
      </c>
      <c r="B14" s="206" t="str">
        <f t="shared" si="0"/>
        <v>Environmental Response Fund (ERF)</v>
      </c>
      <c r="C14" s="206" t="s">
        <v>591</v>
      </c>
      <c r="D14" s="206" t="s">
        <v>8</v>
      </c>
      <c r="E14" s="203" t="s">
        <v>892</v>
      </c>
      <c r="F14" s="206" t="s">
        <v>148</v>
      </c>
      <c r="G14" s="230" t="s">
        <v>891</v>
      </c>
      <c r="H14" s="208" t="s">
        <v>151</v>
      </c>
      <c r="I14" s="208" t="s">
        <v>150</v>
      </c>
      <c r="J14" s="395" t="s">
        <v>902</v>
      </c>
      <c r="K14" s="208" t="s">
        <v>893</v>
      </c>
      <c r="L14" s="210" t="s">
        <v>895</v>
      </c>
      <c r="M14" s="209" t="s">
        <v>894</v>
      </c>
      <c r="N14" s="205" t="s">
        <v>896</v>
      </c>
      <c r="O14" s="205" t="s">
        <v>786</v>
      </c>
      <c r="P14" s="140"/>
      <c r="Q14" s="140"/>
    </row>
    <row r="15" spans="1:17" ht="60" customHeight="1">
      <c r="A15" s="249" t="s">
        <v>752</v>
      </c>
      <c r="B15" s="206" t="str">
        <f t="shared" si="0"/>
        <v>Community Development Block Grant</v>
      </c>
      <c r="C15" s="206" t="s">
        <v>592</v>
      </c>
      <c r="D15" s="206" t="s">
        <v>358</v>
      </c>
      <c r="E15" s="203" t="s">
        <v>892</v>
      </c>
      <c r="F15" s="206" t="s">
        <v>377</v>
      </c>
      <c r="G15" s="230" t="s">
        <v>904</v>
      </c>
      <c r="H15" s="208" t="s">
        <v>186</v>
      </c>
      <c r="I15" s="208" t="s">
        <v>901</v>
      </c>
      <c r="J15" s="396" t="s">
        <v>903</v>
      </c>
      <c r="K15" s="208" t="s">
        <v>900</v>
      </c>
      <c r="L15" s="210" t="s">
        <v>898</v>
      </c>
      <c r="M15" s="209" t="s">
        <v>897</v>
      </c>
      <c r="N15" s="205" t="s">
        <v>899</v>
      </c>
      <c r="O15" s="205" t="s">
        <v>786</v>
      </c>
      <c r="P15" s="140"/>
      <c r="Q15" s="140"/>
    </row>
    <row r="16" spans="1:17" ht="60" customHeight="1">
      <c r="A16" s="249" t="s">
        <v>753</v>
      </c>
      <c r="B16" s="206" t="str">
        <f t="shared" si="0"/>
        <v>HOME Investment Partnership</v>
      </c>
      <c r="C16" s="202" t="s">
        <v>592</v>
      </c>
      <c r="D16" s="206" t="s">
        <v>358</v>
      </c>
      <c r="E16" s="203" t="s">
        <v>793</v>
      </c>
      <c r="F16" s="206" t="s">
        <v>377</v>
      </c>
      <c r="G16" s="230" t="s">
        <v>905</v>
      </c>
      <c r="H16" s="208" t="s">
        <v>910</v>
      </c>
      <c r="I16" s="208" t="s">
        <v>181</v>
      </c>
      <c r="J16" s="204" t="s">
        <v>549</v>
      </c>
      <c r="K16" s="208" t="s">
        <v>906</v>
      </c>
      <c r="L16" s="210" t="s">
        <v>909</v>
      </c>
      <c r="M16" s="209" t="s">
        <v>907</v>
      </c>
      <c r="N16" s="205" t="s">
        <v>908</v>
      </c>
      <c r="O16" s="205" t="s">
        <v>786</v>
      </c>
      <c r="P16" s="140"/>
      <c r="Q16" s="140"/>
    </row>
    <row r="17" spans="1:17" ht="60" customHeight="1">
      <c r="A17" s="397" t="s">
        <v>911</v>
      </c>
      <c r="B17" s="398"/>
      <c r="C17" s="399" t="s">
        <v>591</v>
      </c>
      <c r="D17" s="399" t="s">
        <v>912</v>
      </c>
      <c r="E17" s="400" t="s">
        <v>793</v>
      </c>
      <c r="F17" s="398" t="s">
        <v>930</v>
      </c>
      <c r="G17" s="401" t="s">
        <v>913</v>
      </c>
      <c r="H17" s="402" t="s">
        <v>916</v>
      </c>
      <c r="I17" s="402" t="s">
        <v>915</v>
      </c>
      <c r="J17" s="403" t="s">
        <v>890</v>
      </c>
      <c r="K17" s="402" t="s">
        <v>914</v>
      </c>
      <c r="L17" s="399" t="s">
        <v>928</v>
      </c>
      <c r="M17" s="404" t="s">
        <v>927</v>
      </c>
      <c r="N17" s="405" t="s">
        <v>929</v>
      </c>
      <c r="O17" s="405" t="s">
        <v>786</v>
      </c>
      <c r="P17" s="140"/>
      <c r="Q17" s="140"/>
    </row>
    <row r="18" spans="1:17" ht="60" customHeight="1">
      <c r="A18" s="397" t="s">
        <v>917</v>
      </c>
      <c r="B18" s="398"/>
      <c r="C18" s="399" t="s">
        <v>590</v>
      </c>
      <c r="D18" s="399" t="s">
        <v>918</v>
      </c>
      <c r="E18" s="400" t="s">
        <v>793</v>
      </c>
      <c r="F18" s="398" t="s">
        <v>931</v>
      </c>
      <c r="G18" s="401" t="s">
        <v>919</v>
      </c>
      <c r="H18" s="402" t="s">
        <v>922</v>
      </c>
      <c r="I18" s="402" t="s">
        <v>920</v>
      </c>
      <c r="J18" s="403" t="s">
        <v>921</v>
      </c>
      <c r="K18" s="402" t="s">
        <v>923</v>
      </c>
      <c r="L18" s="406" t="s">
        <v>924</v>
      </c>
      <c r="M18" s="407" t="s">
        <v>926</v>
      </c>
      <c r="N18" s="405" t="s">
        <v>925</v>
      </c>
      <c r="O18" s="405" t="s">
        <v>786</v>
      </c>
      <c r="P18" s="140"/>
      <c r="Q18" s="140"/>
    </row>
    <row r="19" spans="1:17" ht="60" customHeight="1">
      <c r="A19" s="408" t="s">
        <v>754</v>
      </c>
      <c r="B19" s="409" t="str">
        <f>A19</f>
        <v>Predevelopment Recoverable Grants</v>
      </c>
      <c r="C19" s="409" t="s">
        <v>591</v>
      </c>
      <c r="D19" s="409" t="s">
        <v>193</v>
      </c>
      <c r="E19" s="410">
        <v>45000</v>
      </c>
      <c r="F19" s="409" t="s">
        <v>188</v>
      </c>
      <c r="G19" s="411" t="s">
        <v>385</v>
      </c>
      <c r="H19" s="412" t="s">
        <v>195</v>
      </c>
      <c r="I19" s="412" t="s">
        <v>194</v>
      </c>
      <c r="J19" s="413"/>
      <c r="K19" s="412" t="s">
        <v>189</v>
      </c>
      <c r="L19" s="414" t="s">
        <v>727</v>
      </c>
      <c r="M19" s="415" t="s">
        <v>726</v>
      </c>
      <c r="N19" s="416" t="s">
        <v>728</v>
      </c>
      <c r="O19" s="417" t="s">
        <v>786</v>
      </c>
      <c r="P19" s="140"/>
      <c r="Q19" s="140"/>
    </row>
    <row r="20" spans="1:17" ht="60" customHeight="1">
      <c r="A20" s="408" t="s">
        <v>755</v>
      </c>
      <c r="B20" s="409" t="str">
        <f>A20</f>
        <v>Feasibility and Technical Assistance Grants</v>
      </c>
      <c r="C20" s="409" t="s">
        <v>591</v>
      </c>
      <c r="D20" s="409" t="s">
        <v>8</v>
      </c>
      <c r="E20" s="410">
        <v>7500</v>
      </c>
      <c r="F20" s="409" t="s">
        <v>188</v>
      </c>
      <c r="G20" s="411" t="s">
        <v>384</v>
      </c>
      <c r="H20" s="412" t="s">
        <v>191</v>
      </c>
      <c r="I20" s="412" t="s">
        <v>190</v>
      </c>
      <c r="J20" s="413"/>
      <c r="K20" s="412" t="s">
        <v>189</v>
      </c>
      <c r="L20" s="414" t="s">
        <v>727</v>
      </c>
      <c r="M20" s="415" t="s">
        <v>726</v>
      </c>
      <c r="N20" s="416" t="s">
        <v>728</v>
      </c>
      <c r="O20" s="417" t="s">
        <v>786</v>
      </c>
      <c r="P20" s="140"/>
      <c r="Q20" s="140"/>
    </row>
    <row r="21" spans="1:17" ht="60" customHeight="1">
      <c r="A21" s="408" t="s">
        <v>756</v>
      </c>
      <c r="B21" s="409" t="str">
        <f>A21</f>
        <v>The Coaction Fund</v>
      </c>
      <c r="C21" s="409" t="s">
        <v>591</v>
      </c>
      <c r="D21" s="418" t="s">
        <v>8</v>
      </c>
      <c r="E21" s="415"/>
      <c r="F21" s="409" t="s">
        <v>197</v>
      </c>
      <c r="G21" s="411"/>
      <c r="H21" s="412" t="s">
        <v>200</v>
      </c>
      <c r="I21" s="412" t="s">
        <v>199</v>
      </c>
      <c r="J21" s="413"/>
      <c r="K21" s="412" t="s">
        <v>198</v>
      </c>
      <c r="L21" s="414" t="s">
        <v>727</v>
      </c>
      <c r="M21" s="415" t="s">
        <v>726</v>
      </c>
      <c r="N21" s="416" t="s">
        <v>728</v>
      </c>
      <c r="O21" s="417" t="s">
        <v>786</v>
      </c>
      <c r="P21" s="140"/>
      <c r="Q21" s="140"/>
    </row>
    <row r="22" spans="1:17" s="176" customFormat="1" ht="16.5" customHeight="1">
      <c r="A22" s="324"/>
      <c r="B22" s="310"/>
      <c r="C22" s="325"/>
      <c r="D22" s="310"/>
      <c r="E22" s="326"/>
      <c r="F22" s="310"/>
      <c r="G22" s="327"/>
      <c r="H22" s="311"/>
      <c r="I22" s="311"/>
      <c r="J22" s="355"/>
      <c r="K22" s="311"/>
      <c r="L22" s="310"/>
      <c r="M22" s="328"/>
      <c r="N22" s="322"/>
      <c r="O22" s="322"/>
      <c r="P22" s="323"/>
      <c r="Q22" s="323"/>
    </row>
    <row r="23" spans="1:17" ht="39.9" customHeight="1">
      <c r="B23">
        <f t="shared" ref="B23:B38" si="1">A23</f>
        <v>0</v>
      </c>
    </row>
    <row r="24" spans="1:17" ht="39.9" customHeight="1">
      <c r="B24">
        <f t="shared" si="1"/>
        <v>0</v>
      </c>
    </row>
    <row r="25" spans="1:17" ht="39.9" customHeight="1">
      <c r="B25">
        <f t="shared" si="1"/>
        <v>0</v>
      </c>
    </row>
    <row r="26" spans="1:17" ht="39.9" customHeight="1">
      <c r="B26">
        <f t="shared" si="1"/>
        <v>0</v>
      </c>
    </row>
    <row r="27" spans="1:17" ht="39.9" customHeight="1">
      <c r="B27">
        <f t="shared" si="1"/>
        <v>0</v>
      </c>
    </row>
    <row r="28" spans="1:17" ht="39.9" customHeight="1">
      <c r="B28">
        <f t="shared" si="1"/>
        <v>0</v>
      </c>
    </row>
    <row r="29" spans="1:17" ht="39.9" customHeight="1">
      <c r="B29">
        <f t="shared" si="1"/>
        <v>0</v>
      </c>
    </row>
    <row r="30" spans="1:17" ht="39.9" customHeight="1">
      <c r="B30">
        <f t="shared" si="1"/>
        <v>0</v>
      </c>
    </row>
    <row r="31" spans="1:17" ht="39.9" customHeight="1">
      <c r="B31">
        <f t="shared" si="1"/>
        <v>0</v>
      </c>
    </row>
    <row r="32" spans="1:17" ht="39.9" customHeight="1">
      <c r="B32">
        <f t="shared" si="1"/>
        <v>0</v>
      </c>
    </row>
    <row r="33" spans="2:2" ht="39.9" customHeight="1">
      <c r="B33">
        <f t="shared" si="1"/>
        <v>0</v>
      </c>
    </row>
    <row r="34" spans="2:2" ht="39.9" customHeight="1">
      <c r="B34">
        <f t="shared" si="1"/>
        <v>0</v>
      </c>
    </row>
    <row r="35" spans="2:2" ht="39.9" customHeight="1">
      <c r="B35">
        <f t="shared" si="1"/>
        <v>0</v>
      </c>
    </row>
    <row r="36" spans="2:2" ht="39.9" customHeight="1">
      <c r="B36">
        <f t="shared" si="1"/>
        <v>0</v>
      </c>
    </row>
    <row r="37" spans="2:2" ht="39.9" customHeight="1">
      <c r="B37">
        <f t="shared" si="1"/>
        <v>0</v>
      </c>
    </row>
    <row r="38" spans="2:2" ht="39.9" customHeight="1">
      <c r="B38">
        <f t="shared" si="1"/>
        <v>0</v>
      </c>
    </row>
  </sheetData>
  <autoFilter ref="C4:K38" xr:uid="{00000000-0009-0000-0000-000006000000}"/>
  <hyperlinks>
    <hyperlink ref="A14" r:id="rId1" xr:uid="{00000000-0004-0000-0600-000000000000}"/>
    <hyperlink ref="A12" r:id="rId2" display="http://www.hennepin.us/business/work-with-henn-co/transit-oriented-development" xr:uid="{00000000-0004-0000-0600-000001000000}"/>
    <hyperlink ref="A16" r:id="rId3" xr:uid="{00000000-0004-0000-0600-000002000000}"/>
    <hyperlink ref="A15" r:id="rId4" xr:uid="{00000000-0004-0000-0600-000003000000}"/>
    <hyperlink ref="A20" r:id="rId5" display="http://www.tclisc.org/index.php/feasibility-and-technical-assistance-grants" xr:uid="{00000000-0004-0000-0600-000004000000}"/>
    <hyperlink ref="A19" r:id="rId6" display="http://www.tclisc.org/index.php/feasibility-and-technical-assistance-grants" xr:uid="{00000000-0004-0000-0600-000005000000}"/>
    <hyperlink ref="A21" r:id="rId7" display="http://www.tclisc.org/index.php/resources/coaction-grants" xr:uid="{00000000-0004-0000-0600-000006000000}"/>
    <hyperlink ref="A8" r:id="rId8" xr:uid="{00000000-0004-0000-0600-000007000000}"/>
    <hyperlink ref="A13" r:id="rId9" xr:uid="{00000000-0004-0000-0600-000008000000}"/>
    <hyperlink ref="A9" r:id="rId10" xr:uid="{00000000-0004-0000-0600-000009000000}"/>
    <hyperlink ref="L8" r:id="rId11" xr:uid="{00000000-0004-0000-0600-00000A000000}"/>
    <hyperlink ref="M8" r:id="rId12" xr:uid="{00000000-0004-0000-0600-00000B000000}"/>
    <hyperlink ref="A7" r:id="rId13" xr:uid="{00000000-0004-0000-0600-00000C000000}"/>
    <hyperlink ref="L7" r:id="rId14" xr:uid="{00000000-0004-0000-0600-00000D000000}"/>
    <hyperlink ref="M7" r:id="rId15" xr:uid="{00000000-0004-0000-0600-00000E000000}"/>
    <hyperlink ref="A10" r:id="rId16" xr:uid="{00000000-0004-0000-0600-00000F000000}"/>
    <hyperlink ref="M10" r:id="rId17" xr:uid="{00000000-0004-0000-0600-000010000000}"/>
    <hyperlink ref="L10" r:id="rId18" xr:uid="{00000000-0004-0000-0600-000011000000}"/>
    <hyperlink ref="A11" r:id="rId19" xr:uid="{00000000-0004-0000-0600-000012000000}"/>
    <hyperlink ref="M11" r:id="rId20" xr:uid="{00000000-0004-0000-0600-000013000000}"/>
    <hyperlink ref="L11" r:id="rId21" xr:uid="{00000000-0004-0000-0600-000014000000}"/>
    <hyperlink ref="M12" r:id="rId22" xr:uid="{00000000-0004-0000-0600-000015000000}"/>
    <hyperlink ref="M14" r:id="rId23" xr:uid="{00000000-0004-0000-0600-000016000000}"/>
    <hyperlink ref="L14" r:id="rId24" xr:uid="{00000000-0004-0000-0600-000017000000}"/>
    <hyperlink ref="M15" r:id="rId25" xr:uid="{00000000-0004-0000-0600-000018000000}"/>
    <hyperlink ref="L15" r:id="rId26" xr:uid="{00000000-0004-0000-0600-000019000000}"/>
    <hyperlink ref="M16" r:id="rId27" xr:uid="{00000000-0004-0000-0600-00001A000000}"/>
    <hyperlink ref="L16" r:id="rId28" xr:uid="{00000000-0004-0000-0600-00001B000000}"/>
    <hyperlink ref="A17" r:id="rId29" xr:uid="{00000000-0004-0000-0600-00001C000000}"/>
    <hyperlink ref="A18" r:id="rId30" xr:uid="{00000000-0004-0000-0600-00001D000000}"/>
    <hyperlink ref="L18" r:id="rId31" xr:uid="{00000000-0004-0000-0600-00001E000000}"/>
    <hyperlink ref="M18" r:id="rId32" xr:uid="{00000000-0004-0000-0600-00001F000000}"/>
    <hyperlink ref="M17" r:id="rId33" xr:uid="{00000000-0004-0000-0600-000020000000}"/>
    <hyperlink ref="L17" r:id="rId34" xr:uid="{00000000-0004-0000-0600-000021000000}"/>
  </hyperlinks>
  <pageMargins left="0.7" right="0.7" top="0.75" bottom="0.75" header="0.3" footer="0.3"/>
  <pageSetup scale="33" fitToHeight="15" orientation="landscape" horizontalDpi="4294967295" verticalDpi="4294967295" r:id="rId3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pageSetUpPr fitToPage="1"/>
  </sheetPr>
  <dimension ref="A1:Q27"/>
  <sheetViews>
    <sheetView zoomScale="170" zoomScaleNormal="170" workbookViewId="0"/>
  </sheetViews>
  <sheetFormatPr defaultRowHeight="13.2"/>
  <cols>
    <col min="1" max="1" width="15" style="243" customWidth="1"/>
    <col min="2" max="2" width="0" hidden="1" customWidth="1"/>
    <col min="3" max="3" width="11.33203125" customWidth="1"/>
    <col min="4" max="4" width="9" customWidth="1"/>
    <col min="5" max="5" width="13" style="39" customWidth="1"/>
    <col min="6" max="6" width="17.44140625" customWidth="1"/>
    <col min="7" max="7" width="72" style="160" customWidth="1"/>
    <col min="8" max="8" width="48.109375" customWidth="1"/>
    <col min="9" max="9" width="61.109375" customWidth="1"/>
    <col min="10" max="10" width="43.33203125" customWidth="1"/>
    <col min="11" max="11" width="44" customWidth="1"/>
    <col min="12" max="12" width="23" customWidth="1"/>
    <col min="13" max="13" width="22.6640625" style="4" customWidth="1"/>
    <col min="14" max="14" width="13.109375" style="4" customWidth="1"/>
  </cols>
  <sheetData>
    <row r="1" spans="1:17">
      <c r="A1" s="274" t="s">
        <v>778</v>
      </c>
      <c r="B1" s="275"/>
      <c r="C1" s="275"/>
      <c r="D1" s="275"/>
      <c r="E1" s="276"/>
      <c r="G1" s="277"/>
      <c r="H1" s="275"/>
    </row>
    <row r="2" spans="1:17" ht="34.5" customHeight="1">
      <c r="A2" s="278"/>
      <c r="B2" s="275"/>
      <c r="C2" s="275"/>
      <c r="D2" s="275"/>
      <c r="E2" s="275"/>
      <c r="F2" s="279"/>
      <c r="G2" s="275"/>
      <c r="H2" s="275"/>
      <c r="I2" s="275"/>
      <c r="J2" s="279"/>
      <c r="K2" s="279"/>
      <c r="L2" s="279"/>
      <c r="M2" s="279"/>
      <c r="N2" s="279"/>
      <c r="O2" s="279"/>
    </row>
    <row r="4" spans="1:17" s="274" customFormat="1" ht="17.399999999999999" customHeight="1">
      <c r="A4" s="283" t="s">
        <v>788</v>
      </c>
      <c r="B4" s="284"/>
      <c r="C4" s="285" t="s">
        <v>587</v>
      </c>
      <c r="D4" s="283" t="s">
        <v>517</v>
      </c>
      <c r="E4" s="286" t="s">
        <v>588</v>
      </c>
      <c r="F4" s="283" t="s">
        <v>791</v>
      </c>
      <c r="G4" s="285" t="s">
        <v>508</v>
      </c>
      <c r="H4" s="281" t="s">
        <v>789</v>
      </c>
      <c r="I4" s="283" t="s">
        <v>790</v>
      </c>
      <c r="J4" s="282" t="s">
        <v>546</v>
      </c>
      <c r="K4" s="281" t="s">
        <v>604</v>
      </c>
      <c r="L4" s="283" t="s">
        <v>608</v>
      </c>
      <c r="M4" s="283" t="s">
        <v>607</v>
      </c>
      <c r="N4" s="283" t="s">
        <v>603</v>
      </c>
      <c r="O4" s="283" t="s">
        <v>794</v>
      </c>
    </row>
    <row r="5" spans="1:17" s="176" customFormat="1" ht="17.25" customHeight="1">
      <c r="A5" s="358"/>
      <c r="B5" s="312"/>
      <c r="C5" s="313"/>
      <c r="D5" s="314"/>
      <c r="E5" s="315"/>
      <c r="F5" s="319"/>
      <c r="G5" s="316"/>
      <c r="H5" s="340"/>
      <c r="I5" s="318"/>
      <c r="J5" s="340"/>
      <c r="K5" s="345"/>
      <c r="L5" s="320"/>
      <c r="M5" s="321"/>
      <c r="N5" s="317"/>
      <c r="O5" s="174"/>
      <c r="P5" s="175"/>
      <c r="Q5" s="175"/>
    </row>
    <row r="6" spans="1:17" s="176" customFormat="1" ht="19.5" customHeight="1">
      <c r="A6" s="423" t="s">
        <v>971</v>
      </c>
      <c r="B6" s="424"/>
      <c r="C6" s="425"/>
      <c r="D6" s="425"/>
      <c r="E6" s="426"/>
      <c r="F6" s="425"/>
      <c r="G6" s="425"/>
      <c r="H6" s="425"/>
      <c r="I6" s="425"/>
      <c r="J6" s="427"/>
      <c r="K6" s="425"/>
      <c r="L6" s="425"/>
      <c r="M6" s="425"/>
      <c r="N6" s="425"/>
      <c r="O6" s="427"/>
      <c r="P6" s="175"/>
      <c r="Q6" s="175"/>
    </row>
    <row r="7" spans="1:17" ht="60" customHeight="1">
      <c r="A7" s="443" t="s">
        <v>972</v>
      </c>
      <c r="B7" s="428" t="str">
        <f t="shared" ref="B7:B27" si="0">A7</f>
        <v>Tax Base Revitalization Account (TBRA)</v>
      </c>
      <c r="C7" s="428" t="s">
        <v>589</v>
      </c>
      <c r="D7" s="429" t="s">
        <v>8</v>
      </c>
      <c r="E7" s="429" t="s">
        <v>892</v>
      </c>
      <c r="F7" s="429" t="s">
        <v>214</v>
      </c>
      <c r="G7" s="430" t="s">
        <v>402</v>
      </c>
      <c r="H7" s="431" t="s">
        <v>217</v>
      </c>
      <c r="I7" s="431" t="s">
        <v>216</v>
      </c>
      <c r="J7" s="430" t="s">
        <v>977</v>
      </c>
      <c r="K7" s="430" t="s">
        <v>997</v>
      </c>
      <c r="L7" s="430" t="s">
        <v>979</v>
      </c>
      <c r="M7" s="430" t="s">
        <v>981</v>
      </c>
      <c r="N7" s="430" t="s">
        <v>980</v>
      </c>
      <c r="O7" s="435" t="s">
        <v>512</v>
      </c>
      <c r="P7" s="140"/>
      <c r="Q7" s="140"/>
    </row>
    <row r="8" spans="1:17" ht="60" customHeight="1">
      <c r="A8" s="443" t="s">
        <v>973</v>
      </c>
      <c r="B8" s="428" t="str">
        <f t="shared" si="0"/>
        <v>Regional Transportation Solicitation</v>
      </c>
      <c r="C8" s="428" t="s">
        <v>982</v>
      </c>
      <c r="D8" s="429" t="s">
        <v>8</v>
      </c>
      <c r="E8" s="429">
        <v>200000</v>
      </c>
      <c r="F8" s="444" t="s">
        <v>219</v>
      </c>
      <c r="G8" s="430" t="s">
        <v>986</v>
      </c>
      <c r="H8" s="431" t="s">
        <v>222</v>
      </c>
      <c r="I8" s="431" t="s">
        <v>221</v>
      </c>
      <c r="J8" s="430" t="s">
        <v>978</v>
      </c>
      <c r="K8" s="430" t="s">
        <v>996</v>
      </c>
      <c r="L8" s="430" t="s">
        <v>984</v>
      </c>
      <c r="M8" s="430" t="s">
        <v>983</v>
      </c>
      <c r="N8" s="430" t="s">
        <v>985</v>
      </c>
      <c r="O8" s="435" t="s">
        <v>512</v>
      </c>
      <c r="P8" s="140"/>
      <c r="Q8" s="140"/>
    </row>
    <row r="9" spans="1:17" ht="60" customHeight="1">
      <c r="A9" s="443" t="s">
        <v>994</v>
      </c>
      <c r="B9" s="428" t="str">
        <f t="shared" si="0"/>
        <v xml:space="preserve">Transportation Improvement Program (TIP) </v>
      </c>
      <c r="C9" s="445" t="s">
        <v>982</v>
      </c>
      <c r="D9" s="436" t="s">
        <v>224</v>
      </c>
      <c r="E9" s="429" t="s">
        <v>892</v>
      </c>
      <c r="F9" s="436" t="s">
        <v>219</v>
      </c>
      <c r="G9" s="430" t="s">
        <v>995</v>
      </c>
      <c r="H9" s="437" t="s">
        <v>227</v>
      </c>
      <c r="I9" s="437" t="s">
        <v>596</v>
      </c>
      <c r="J9" s="432"/>
      <c r="K9" s="430"/>
      <c r="L9" s="430" t="s">
        <v>987</v>
      </c>
      <c r="M9" s="430" t="s">
        <v>988</v>
      </c>
      <c r="N9" s="430" t="s">
        <v>989</v>
      </c>
      <c r="O9" s="435" t="s">
        <v>512</v>
      </c>
      <c r="P9" s="140"/>
      <c r="Q9" s="140"/>
    </row>
    <row r="10" spans="1:17" ht="60" customHeight="1">
      <c r="A10" s="443" t="s">
        <v>974</v>
      </c>
      <c r="B10" s="438" t="str">
        <f t="shared" si="0"/>
        <v>Local Housing Incentive Account (LHIA)</v>
      </c>
      <c r="C10" s="428" t="s">
        <v>592</v>
      </c>
      <c r="D10" s="435" t="s">
        <v>8</v>
      </c>
      <c r="E10" s="439" t="s">
        <v>892</v>
      </c>
      <c r="F10" s="439" t="s">
        <v>214</v>
      </c>
      <c r="G10" s="430" t="s">
        <v>1003</v>
      </c>
      <c r="H10" s="440" t="s">
        <v>231</v>
      </c>
      <c r="I10" s="440" t="s">
        <v>595</v>
      </c>
      <c r="J10" s="447" t="s">
        <v>990</v>
      </c>
      <c r="K10" s="430" t="s">
        <v>997</v>
      </c>
      <c r="L10" s="430" t="s">
        <v>993</v>
      </c>
      <c r="M10" s="430" t="s">
        <v>992</v>
      </c>
      <c r="N10" s="430" t="s">
        <v>991</v>
      </c>
      <c r="O10" s="435" t="s">
        <v>512</v>
      </c>
      <c r="P10" s="140"/>
      <c r="Q10" s="140"/>
    </row>
    <row r="11" spans="1:17" ht="60" customHeight="1">
      <c r="A11" s="443" t="s">
        <v>975</v>
      </c>
      <c r="B11" s="441" t="str">
        <f t="shared" si="0"/>
        <v>Livable Communities Act (LCA) Transit Oriented Development Program (TOD)</v>
      </c>
      <c r="C11" s="433" t="s">
        <v>998</v>
      </c>
      <c r="D11" s="429" t="s">
        <v>8</v>
      </c>
      <c r="E11" s="429" t="s">
        <v>892</v>
      </c>
      <c r="F11" s="429" t="s">
        <v>214</v>
      </c>
      <c r="G11" s="442" t="s">
        <v>1004</v>
      </c>
      <c r="H11" s="431" t="s">
        <v>235</v>
      </c>
      <c r="I11" s="431" t="s">
        <v>234</v>
      </c>
      <c r="J11" s="447" t="s">
        <v>1000</v>
      </c>
      <c r="K11" s="430" t="s">
        <v>997</v>
      </c>
      <c r="L11" s="446" t="s">
        <v>1001</v>
      </c>
      <c r="M11" s="430" t="s">
        <v>999</v>
      </c>
      <c r="N11" s="430" t="s">
        <v>1002</v>
      </c>
      <c r="O11" s="435" t="s">
        <v>787</v>
      </c>
      <c r="P11" s="140"/>
      <c r="Q11" s="140"/>
    </row>
    <row r="12" spans="1:17" ht="60" customHeight="1">
      <c r="A12" s="443" t="s">
        <v>976</v>
      </c>
      <c r="B12" s="428" t="str">
        <f t="shared" si="0"/>
        <v>Livable Communities Demonstration Account (LCDA)</v>
      </c>
      <c r="C12" s="433" t="s">
        <v>998</v>
      </c>
      <c r="D12" s="434" t="s">
        <v>8</v>
      </c>
      <c r="E12" s="439" t="s">
        <v>892</v>
      </c>
      <c r="F12" s="439" t="s">
        <v>214</v>
      </c>
      <c r="G12" s="442" t="s">
        <v>1004</v>
      </c>
      <c r="H12" s="449" t="s">
        <v>239</v>
      </c>
      <c r="I12" s="448" t="s">
        <v>238</v>
      </c>
      <c r="J12" s="447" t="s">
        <v>1008</v>
      </c>
      <c r="K12" s="430" t="s">
        <v>997</v>
      </c>
      <c r="L12" s="446" t="s">
        <v>1005</v>
      </c>
      <c r="M12" s="430" t="s">
        <v>1007</v>
      </c>
      <c r="N12" s="430" t="s">
        <v>1006</v>
      </c>
      <c r="O12" s="435" t="s">
        <v>787</v>
      </c>
      <c r="P12" s="140"/>
      <c r="Q12" s="140"/>
    </row>
    <row r="13" spans="1:17" ht="39.9" customHeight="1">
      <c r="B13">
        <f t="shared" si="0"/>
        <v>0</v>
      </c>
    </row>
    <row r="14" spans="1:17" ht="39.9" customHeight="1">
      <c r="B14">
        <f t="shared" si="0"/>
        <v>0</v>
      </c>
    </row>
    <row r="15" spans="1:17" ht="39.9" customHeight="1">
      <c r="B15">
        <f t="shared" si="0"/>
        <v>0</v>
      </c>
    </row>
    <row r="16" spans="1:17" ht="39.9" customHeight="1">
      <c r="B16">
        <f t="shared" si="0"/>
        <v>0</v>
      </c>
    </row>
    <row r="17" spans="2:2" ht="39.9" customHeight="1">
      <c r="B17">
        <f t="shared" si="0"/>
        <v>0</v>
      </c>
    </row>
    <row r="18" spans="2:2" ht="39.9" customHeight="1">
      <c r="B18">
        <f t="shared" si="0"/>
        <v>0</v>
      </c>
    </row>
    <row r="19" spans="2:2" ht="39.9" customHeight="1">
      <c r="B19">
        <f t="shared" si="0"/>
        <v>0</v>
      </c>
    </row>
    <row r="20" spans="2:2" ht="39.9" customHeight="1">
      <c r="B20">
        <f t="shared" si="0"/>
        <v>0</v>
      </c>
    </row>
    <row r="21" spans="2:2" ht="39.9" customHeight="1">
      <c r="B21">
        <f t="shared" si="0"/>
        <v>0</v>
      </c>
    </row>
    <row r="22" spans="2:2" ht="39.9" customHeight="1">
      <c r="B22">
        <f t="shared" si="0"/>
        <v>0</v>
      </c>
    </row>
    <row r="23" spans="2:2" ht="39.9" customHeight="1">
      <c r="B23">
        <f t="shared" si="0"/>
        <v>0</v>
      </c>
    </row>
    <row r="24" spans="2:2" ht="39.9" customHeight="1">
      <c r="B24">
        <f t="shared" si="0"/>
        <v>0</v>
      </c>
    </row>
    <row r="25" spans="2:2" ht="39.9" customHeight="1">
      <c r="B25">
        <f t="shared" si="0"/>
        <v>0</v>
      </c>
    </row>
    <row r="26" spans="2:2" ht="39.9" customHeight="1">
      <c r="B26">
        <f t="shared" si="0"/>
        <v>0</v>
      </c>
    </row>
    <row r="27" spans="2:2" ht="39.9" customHeight="1">
      <c r="B27">
        <f t="shared" si="0"/>
        <v>0</v>
      </c>
    </row>
  </sheetData>
  <autoFilter ref="C4:K27" xr:uid="{00000000-0009-0000-0000-00000B000000}"/>
  <hyperlinks>
    <hyperlink ref="A7" r:id="rId1" display="http://www.metrocouncil.org/Communities/Services/Livable-Communities-Grants/Tax-Base-Revitalization-Account-(TBRA).aspx?source=child" xr:uid="{00000000-0004-0000-0B00-000000000000}"/>
    <hyperlink ref="A12" r:id="rId2" display="http://www.metrocouncil.org/Communities/Services/Livable-Communities-Grants/Livable-Communities-Demonstration-Account-(LCDA).aspx?source=child" xr:uid="{00000000-0004-0000-0B00-000001000000}"/>
    <hyperlink ref="A11" r:id="rId3" display="http://www.metrocouncil.org/Communities/Services/Livable-Communities-Grants/Transit-Oriented-Development.aspx" xr:uid="{00000000-0004-0000-0B00-000002000000}"/>
    <hyperlink ref="A10" r:id="rId4" display="http://www.metrocouncil.org/Communities/Services/Livable-Communities-Grants/Livable-Communities-Demonstration-Account-(LCD-(2).aspx?source=child" xr:uid="{00000000-0004-0000-0B00-000003000000}"/>
    <hyperlink ref="A9" r:id="rId5" display="http://www.metrocouncil.org/Transportation/Planning-2/Key-Transportation-Planning-Documents/Transportation-Improvement-Plan-(TIP).aspx" xr:uid="{00000000-0004-0000-0B00-000004000000}"/>
    <hyperlink ref="A8" r:id="rId6" display="http://www.metrocouncil.org/Transportation/Planning-2/Transportation-Funding/Regional-Solicitation.aspx" xr:uid="{00000000-0004-0000-0B00-000005000000}"/>
    <hyperlink ref="L7" r:id="rId7" display="mailto:marcus.martin@metc.state.mn.us" xr:uid="{00000000-0004-0000-0B00-000006000000}"/>
    <hyperlink ref="M7" r:id="rId8" xr:uid="{00000000-0004-0000-0B00-000007000000}"/>
    <hyperlink ref="M8" r:id="rId9" xr:uid="{00000000-0004-0000-0B00-000008000000}"/>
    <hyperlink ref="L8" r:id="rId10" display="mailto:elaine.koutsoukos@metc.state.mn.us?subject=Regional%20Solicitation%20Questions" xr:uid="{00000000-0004-0000-0B00-000009000000}"/>
    <hyperlink ref="L9" r:id="rId11" display="mailto:joseph.barbeau@metc.state.mn.us?subject=TIP%20Public%20Comment" xr:uid="{00000000-0004-0000-0B00-00000A000000}"/>
    <hyperlink ref="M9" r:id="rId12" xr:uid="{00000000-0004-0000-0B00-00000B000000}"/>
    <hyperlink ref="M10" r:id="rId13" xr:uid="{00000000-0004-0000-0B00-00000C000000}"/>
    <hyperlink ref="L10" r:id="rId14" display="mailto:tara.beard@metc.state.mn.us" xr:uid="{00000000-0004-0000-0B00-00000D000000}"/>
    <hyperlink ref="M11" r:id="rId15" xr:uid="{00000000-0004-0000-0B00-00000E000000}"/>
    <hyperlink ref="L12" r:id="rId16" xr:uid="{00000000-0004-0000-0B00-00000F000000}"/>
    <hyperlink ref="M12" r:id="rId17" xr:uid="{00000000-0004-0000-0B00-000010000000}"/>
  </hyperlinks>
  <pageMargins left="0.7" right="0.7" top="0.75" bottom="0.75" header="0.3" footer="0.3"/>
  <pageSetup scale="34" fitToHeight="15" orientation="landscape" horizontalDpi="4294967295" verticalDpi="4294967295" r:id="rId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9EBFCC00A71F64F9DB5542C6BDB9162" ma:contentTypeVersion="" ma:contentTypeDescription="Create a new document." ma:contentTypeScope="" ma:versionID="6eba326c85dd1cdf096c3c403ebb8529">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5FAC5C-29AB-4ABD-B0B2-994576DD5FA1}">
  <ds:schemaRefs>
    <ds:schemaRef ds:uri="http://schemas.microsoft.com/sharepoint/v3/contenttype/forms"/>
  </ds:schemaRefs>
</ds:datastoreItem>
</file>

<file path=customXml/itemProps2.xml><?xml version="1.0" encoding="utf-8"?>
<ds:datastoreItem xmlns:ds="http://schemas.openxmlformats.org/officeDocument/2006/customXml" ds:itemID="{96B324C9-CB77-4832-A257-65909E5A3747}">
  <ds:schemaRefs>
    <ds:schemaRef ds:uri="http://www.w3.org/XML/1998/namespace"/>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EC0E277A-2D43-44C1-956F-D8A6AAC189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13</vt:i4>
      </vt:variant>
    </vt:vector>
  </HeadingPairs>
  <TitlesOfParts>
    <vt:vector size="30" baseType="lpstr">
      <vt:lpstr>User Guide</vt:lpstr>
      <vt:lpstr>Summary of Funding Sources</vt:lpstr>
      <vt:lpstr>Summary - Local Financing Tools</vt:lpstr>
      <vt:lpstr>Main</vt:lpstr>
      <vt:lpstr>Definitions</vt:lpstr>
      <vt:lpstr>Federal</vt:lpstr>
      <vt:lpstr>State</vt:lpstr>
      <vt:lpstr>Regional</vt:lpstr>
      <vt:lpstr>Met Council</vt:lpstr>
      <vt:lpstr>Local Other</vt:lpstr>
      <vt:lpstr>Financing</vt:lpstr>
      <vt:lpstr>PubPriv</vt:lpstr>
      <vt:lpstr>Publicprivate</vt:lpstr>
      <vt:lpstr>Blank tab2</vt:lpstr>
      <vt:lpstr>By type</vt:lpstr>
      <vt:lpstr>Main (2)</vt:lpstr>
      <vt:lpstr>other</vt:lpstr>
      <vt:lpstr>Definitions!Print_Area</vt:lpstr>
      <vt:lpstr>Federal!Print_Area</vt:lpstr>
      <vt:lpstr>Financing!Print_Area</vt:lpstr>
      <vt:lpstr>'Local Other'!Print_Area</vt:lpstr>
      <vt:lpstr>Main!Print_Area</vt:lpstr>
      <vt:lpstr>'Main (2)'!Print_Area</vt:lpstr>
      <vt:lpstr>'Met Council'!Print_Area</vt:lpstr>
      <vt:lpstr>PubPriv!Print_Area</vt:lpstr>
      <vt:lpstr>Regional!Print_Area</vt:lpstr>
      <vt:lpstr>State!Print_Area</vt:lpstr>
      <vt:lpstr>'Summary - Local Financing Tools'!Print_Area</vt:lpstr>
      <vt:lpstr>'Summary of Funding Sources'!Print_Area</vt:lpstr>
      <vt:lpstr>Main!Print_Titles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piercej</dc:creator>
  <cp:lastModifiedBy>Yoder, Amy</cp:lastModifiedBy>
  <cp:lastPrinted>2020-07-14T19:55:03Z</cp:lastPrinted>
  <dcterms:created xsi:type="dcterms:W3CDTF">2020-01-05T09:17:09Z</dcterms:created>
  <dcterms:modified xsi:type="dcterms:W3CDTF">2020-07-15T17:54:04Z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0x01010009EBFCC00A71F64F9DB5542C6BDB9162</vt:lpwstr>
  </property>
</Properties>
</file>